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ЭО\Раскрытие информации 2019 г. (МУП Теплосеть)\Факт 2019 год\Для раскрытия на сайте\"/>
    </mc:Choice>
  </mc:AlternateContent>
  <bookViews>
    <workbookView xWindow="240" yWindow="2520" windowWidth="6555" windowHeight="4770"/>
  </bookViews>
  <sheets>
    <sheet name="п.19" sheetId="13" r:id="rId1"/>
    <sheet name="п. 20" sheetId="14" r:id="rId2"/>
    <sheet name="п. 21 и п. 62 " sheetId="20" r:id="rId3"/>
    <sheet name=" п. 60 " sheetId="21" r:id="rId4"/>
    <sheet name="п. 61" sheetId="22" r:id="rId5"/>
  </sheets>
  <externalReferences>
    <externalReference r:id="rId6"/>
  </externalReferences>
  <definedNames>
    <definedName name="_xlnm._FilterDatabase" localSheetId="4" hidden="1">'п. 61'!$A$6:$E$15</definedName>
    <definedName name="_xlnm._FilterDatabase" localSheetId="0" hidden="1">п.19!$A$2:$H$208</definedName>
    <definedName name="_xlnm.Print_Titles" localSheetId="3">' п. 60 '!$5:$5</definedName>
    <definedName name="_xlnm.Print_Titles" localSheetId="0">п.19!$5:$5</definedName>
    <definedName name="_xlnm.Print_Area" localSheetId="3">' п. 60 '!$A$1:$D$50</definedName>
    <definedName name="_xlnm.Print_Area" localSheetId="4">'п. 61'!$A$1:$D$18</definedName>
  </definedNames>
  <calcPr calcId="162913"/>
</workbook>
</file>

<file path=xl/calcChain.xml><?xml version="1.0" encoding="utf-8"?>
<calcChain xmlns="http://schemas.openxmlformats.org/spreadsheetml/2006/main">
  <c r="H10" i="13" l="1"/>
  <c r="D10" i="22" l="1"/>
  <c r="D39" i="21"/>
  <c r="D30" i="21"/>
  <c r="D16" i="21"/>
  <c r="D7" i="21"/>
  <c r="D14" i="14" l="1"/>
  <c r="E14" i="13" l="1"/>
  <c r="E10" i="13"/>
  <c r="D23" i="13" l="1"/>
  <c r="H14" i="13" l="1"/>
  <c r="D18" i="13" l="1"/>
  <c r="D22" i="13" l="1"/>
  <c r="D14" i="13"/>
  <c r="D10" i="13"/>
  <c r="H7" i="13" l="1"/>
  <c r="E7" i="13" l="1"/>
  <c r="F7" i="13"/>
  <c r="G7" i="13"/>
  <c r="D7" i="13" l="1"/>
</calcChain>
</file>

<file path=xl/sharedStrings.xml><?xml version="1.0" encoding="utf-8"?>
<sst xmlns="http://schemas.openxmlformats.org/spreadsheetml/2006/main" count="1266" uniqueCount="288">
  <si>
    <t>Наименование</t>
  </si>
  <si>
    <t>Ед. изм.</t>
  </si>
  <si>
    <t>Выручка от реализации</t>
  </si>
  <si>
    <t>тыс.руб.</t>
  </si>
  <si>
    <t>Расходы на топливо</t>
  </si>
  <si>
    <t>в том числе</t>
  </si>
  <si>
    <t>газ</t>
  </si>
  <si>
    <t>объем</t>
  </si>
  <si>
    <t>тыс. м 3</t>
  </si>
  <si>
    <t>среднегодовая стоимость</t>
  </si>
  <si>
    <t>способ приобретения</t>
  </si>
  <si>
    <t>уголь</t>
  </si>
  <si>
    <t>тн.</t>
  </si>
  <si>
    <t>электроэнергия</t>
  </si>
  <si>
    <t>Среднегодовая стоимость</t>
  </si>
  <si>
    <t>тыс. руб.</t>
  </si>
  <si>
    <t>средневзвешенная стоимость</t>
  </si>
  <si>
    <t>объем приобретения электрической энергии</t>
  </si>
  <si>
    <t>тыс. кВтч</t>
  </si>
  <si>
    <t>Расходы на приобретение холодной воды, используемой в технологическом процессе</t>
  </si>
  <si>
    <t>Расходы на химреагенты, используемые в технологическом процессе</t>
  </si>
  <si>
    <t>Расходы на оплату труда и отчисления на социальные нужды административно-управленческого персонала</t>
  </si>
  <si>
    <t>Общепроизводственные (цеховые) расходы:</t>
  </si>
  <si>
    <t>в том числе:</t>
  </si>
  <si>
    <t>расходы на текущий и капитальный ремонт</t>
  </si>
  <si>
    <t>Гкал/ч</t>
  </si>
  <si>
    <t>Тепловая нагрузка по договорам, заключенным в рамках осуществления регулируемых видов деятельности</t>
  </si>
  <si>
    <t xml:space="preserve">Объем вырабатываемой тепловой энергии                </t>
  </si>
  <si>
    <t>тыс.Гкал</t>
  </si>
  <si>
    <t xml:space="preserve">Объем покупаемой тепловой энергии                  </t>
  </si>
  <si>
    <t>тыс. Гкал</t>
  </si>
  <si>
    <t>чел.</t>
  </si>
  <si>
    <t>Удельный расход условного топлива на единицу тепловой энергии, отпускаемой в тепловую сеть</t>
  </si>
  <si>
    <t>кг у.т/Гкал</t>
  </si>
  <si>
    <t>куб. м/Гкал</t>
  </si>
  <si>
    <t>№ п/п</t>
  </si>
  <si>
    <t>3.1</t>
  </si>
  <si>
    <t>3.2</t>
  </si>
  <si>
    <t>Расходы на покупку теплоносителя</t>
  </si>
  <si>
    <t>руб./кВтч</t>
  </si>
  <si>
    <t>Расходы на покупаемую электрическую энергию (мощность),  используемую в технологическом процессе</t>
  </si>
  <si>
    <t>руб./к.Втч</t>
  </si>
  <si>
    <t xml:space="preserve">Расходы на амортизацию основных производственных средств </t>
  </si>
  <si>
    <t>Расходы  на аренду имущества, используемого для осуществления регулируемого вида деятельности</t>
  </si>
  <si>
    <t>Общехозяйственные (управленческие) расходы:</t>
  </si>
  <si>
    <t xml:space="preserve">Расходы на капитальный текущий  ремонт основных производственных средств </t>
  </si>
  <si>
    <t>Информация об объемах товаров и услуг, их стоимости и способам приобретения у тех организаций, сумма оплаты услуг которых превышает 20 процентов суммы расходов по указанной статье расходов</t>
  </si>
  <si>
    <t>в том числе размер ее расходования на финансирование мероприятий, предусмотренных инвестиционной  программой в сфере теплоснабжения</t>
  </si>
  <si>
    <t>5</t>
  </si>
  <si>
    <t xml:space="preserve">Изменение стоимости основных фондов </t>
  </si>
  <si>
    <t>Валовая прибыль (убыток) от реализации товаров и оказания услуг по регулируемому виду деятельности</t>
  </si>
  <si>
    <t>7</t>
  </si>
  <si>
    <t>6</t>
  </si>
  <si>
    <t>8</t>
  </si>
  <si>
    <t xml:space="preserve">Установленная тепловая мощность    источников тепловой энергии, находящихся в эксплуатации Общества                </t>
  </si>
  <si>
    <t>9</t>
  </si>
  <si>
    <t>по каждому источнику тепловой энергии</t>
  </si>
  <si>
    <t>10</t>
  </si>
  <si>
    <t>Объем тепловой энергии, отпускаемой потребителям, по договорам, заключенным в рамках осуществляемых видов деятельности</t>
  </si>
  <si>
    <t>11</t>
  </si>
  <si>
    <t>12</t>
  </si>
  <si>
    <t>13</t>
  </si>
  <si>
    <t>Нормативы технологических потерь при передаче тепловой энергии</t>
  </si>
  <si>
    <t>Нормативы технологических потерь при передаче теплоносителя</t>
  </si>
  <si>
    <t>14</t>
  </si>
  <si>
    <t>15</t>
  </si>
  <si>
    <t>Фактический объем потерь при передаче тепловой энергии</t>
  </si>
  <si>
    <t>Среднесписочная численность административно-управленческого персонала</t>
  </si>
  <si>
    <t>16</t>
  </si>
  <si>
    <t>17</t>
  </si>
  <si>
    <t>18</t>
  </si>
  <si>
    <t>по источникамтепловой энергии</t>
  </si>
  <si>
    <t>19</t>
  </si>
  <si>
    <t>Удельный расход электрической энергии на производство (передачу) тепловой энергии на единицу тепловой энергии, отпускаемой в тепловую сеть от собственных источников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</si>
  <si>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</t>
  </si>
  <si>
    <t>Количество аварий на системах теплоснабжения</t>
  </si>
  <si>
    <t>час</t>
  </si>
  <si>
    <t>ед. на км</t>
  </si>
  <si>
    <t xml:space="preserve">Количество аварий на источниках тепловой энергии </t>
  </si>
  <si>
    <t>ед. на источник</t>
  </si>
  <si>
    <t>дней</t>
  </si>
  <si>
    <t>Доля числа исполненных в срок договоров подключения (тех. присоединении)</t>
  </si>
  <si>
    <t>Средняя продолжительность рассмотрения заявок на подключение (тех. присоединение)</t>
  </si>
  <si>
    <t xml:space="preserve">    объем приобретения электрической энергии</t>
  </si>
  <si>
    <t>тыс.кВтч</t>
  </si>
  <si>
    <t xml:space="preserve">    средневзвешенная стоимость</t>
  </si>
  <si>
    <t>тыс. куб. м</t>
  </si>
  <si>
    <t>%</t>
  </si>
  <si>
    <t xml:space="preserve"> Выручка от регулируемой деятельности с разбивкой по видам деятельности</t>
  </si>
  <si>
    <t>Себестоимость производимых товаров (оказываемых услуг) по регулируемому виду деятельности</t>
  </si>
  <si>
    <t>расходы на покупаемую тепловую энергию (мощность), используемую для горячего водоснабжения</t>
  </si>
  <si>
    <t>2.1</t>
  </si>
  <si>
    <t>2.2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</si>
  <si>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</si>
  <si>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2.3</t>
  </si>
  <si>
    <t>2.4</t>
  </si>
  <si>
    <t>расходы на покупаемую холодную воду, используемую для горячего водоснабжения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</si>
  <si>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</si>
  <si>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 xml:space="preserve">расходы на покупаемую электрическую энергию (мощность), используемую в технологическом процессе </t>
  </si>
  <si>
    <t>2.5</t>
  </si>
  <si>
    <t>2.6</t>
  </si>
  <si>
    <t>расходы на оплату труда и отчисления на социальные нужды административно-управленческого персонала</t>
  </si>
  <si>
    <t>2.7</t>
  </si>
  <si>
    <t>расходы на амортизацию основных производственных средств и аренду имущества, используемого в технологическом процессе</t>
  </si>
  <si>
    <t>2.8</t>
  </si>
  <si>
    <t>2.9</t>
  </si>
  <si>
    <t>Общепроизводственные расходы</t>
  </si>
  <si>
    <t>капитальныйй ремонт</t>
  </si>
  <si>
    <t>текущий ремонт</t>
  </si>
  <si>
    <t>2.10</t>
  </si>
  <si>
    <t>Общехозяйственные расходы</t>
  </si>
  <si>
    <t>2.11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</si>
  <si>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</si>
  <si>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 xml:space="preserve">Расходы на капитальный и текущий ремонт основных производственных средств 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</si>
  <si>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</si>
  <si>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2.12</t>
  </si>
  <si>
    <t>2.13</t>
  </si>
  <si>
    <t>Прочие расходы, которые отнесены на регулируемые виды деятельности</t>
  </si>
  <si>
    <t>2.14</t>
  </si>
  <si>
    <t xml:space="preserve"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</t>
  </si>
  <si>
    <t xml:space="preserve">Валовая прибыль от продажи товаров и услуг по регулируемому виду деятельности 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</si>
  <si>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</si>
  <si>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 xml:space="preserve">Объем покупаемой холодной воды, используемой для горячего водоснабжения </t>
  </si>
  <si>
    <t>Объем холодной воды, получаемой с применением собственных источников водозабора (скважин) и используемой для горячего водоснабжения</t>
  </si>
  <si>
    <t>Объем покупаемой тепловой энергии (мощности), используемой для горячего водоснабжения</t>
  </si>
  <si>
    <t xml:space="preserve">Объем тепловой энергии, производимой с применением собственных источников и используемой для горячего водоснабжения </t>
  </si>
  <si>
    <t xml:space="preserve">Потери воды в сетях </t>
  </si>
  <si>
    <t>Удельный расход электроэнергии на подачу воды в сеть</t>
  </si>
  <si>
    <t>Количество аварий на системах горячего водоснабжения (единиц на километр)</t>
  </si>
  <si>
    <t>единиц на км</t>
  </si>
  <si>
    <t>Количество часов (суммарно за календарный год), превышающих допустимую продолжительность перерыва подачи горячей воды</t>
  </si>
  <si>
    <t>Ед.изм.</t>
  </si>
  <si>
    <t>Количество часов (суммарно за календарный год) отклонения от нормативной температуры горячей воды в точке разбора</t>
  </si>
  <si>
    <t>Соответствие состава и свойств горячей воды установленным санитарным нормам и правилам</t>
  </si>
  <si>
    <t>шт.</t>
  </si>
  <si>
    <t xml:space="preserve">   в том числе:</t>
  </si>
  <si>
    <t>Доля исполненных в срок договоров о подключении (процент общего количества заключенных договоров о подключении)</t>
  </si>
  <si>
    <t>Средняя продолжительность рассмотрения заявлений о подключении (дней)</t>
  </si>
  <si>
    <t>всего лабораторных исследований, согласно требованиям СанПиН 2.1.4.1074-01</t>
  </si>
  <si>
    <t>4.1</t>
  </si>
  <si>
    <t>4.1.1</t>
  </si>
  <si>
    <t>4.1.2</t>
  </si>
  <si>
    <t xml:space="preserve">Прочие расходы, которые подлежат отнесению на регулируемый вид деятельности </t>
  </si>
  <si>
    <t>Показатели надежности и качества:</t>
  </si>
  <si>
    <t>к показатели надежности объектов теплоснабжения относятся:</t>
  </si>
  <si>
    <t>к показателям энергетической эффективности объектов теплоснабжения относятся:</t>
  </si>
  <si>
    <t>3.1.1</t>
  </si>
  <si>
    <t>3.1.2</t>
  </si>
  <si>
    <t>3.2.1</t>
  </si>
  <si>
    <t>3.2.2</t>
  </si>
  <si>
    <t>отношение величины технологических потерь тепловой энергии, теплоносителя к материальной характеристике тепловой сети</t>
  </si>
  <si>
    <t>3.2.3</t>
  </si>
  <si>
    <t>величина технологических потерь при передаче тепловой энергии, теплоносителя по тепловым сетям</t>
  </si>
  <si>
    <t>лабораторных исследований, не соответствующих требованиям</t>
  </si>
  <si>
    <t>лабораторных исследований, соответствующих требованиям</t>
  </si>
  <si>
    <t>2.3.1</t>
  </si>
  <si>
    <t>2.3.2</t>
  </si>
  <si>
    <t>2.3.3</t>
  </si>
  <si>
    <t>3</t>
  </si>
  <si>
    <t>4</t>
  </si>
  <si>
    <t xml:space="preserve">Чистая прибыль, полученная от регулируемого вида деятельности </t>
  </si>
  <si>
    <t xml:space="preserve">за счет ввода в экслуатацию </t>
  </si>
  <si>
    <t>за счет вывода из эксплуатации</t>
  </si>
  <si>
    <t>стоимости переоценки основных фондов</t>
  </si>
  <si>
    <t>Гкал</t>
  </si>
  <si>
    <t>определенный по приборам учета</t>
  </si>
  <si>
    <t>определенный расчетным путем (по нормативам потребления коммунальных услуг)</t>
  </si>
  <si>
    <t>Расходы на оплату труда и отчисления на социальные нужды основного производственного персонала*</t>
  </si>
  <si>
    <t xml:space="preserve">Сведения об изменении стоимости основных фондов </t>
  </si>
  <si>
    <t xml:space="preserve"> Гкал/ч</t>
  </si>
  <si>
    <t xml:space="preserve"> Производство теплоносителя </t>
  </si>
  <si>
    <t>11-Ю</t>
  </si>
  <si>
    <t>12-Ю</t>
  </si>
  <si>
    <t>13-Ю</t>
  </si>
  <si>
    <t>25-Ю</t>
  </si>
  <si>
    <t>26-Ю</t>
  </si>
  <si>
    <t>27-Ю</t>
  </si>
  <si>
    <t>28-Ю</t>
  </si>
  <si>
    <t>29-Ю</t>
  </si>
  <si>
    <t>30-Ю</t>
  </si>
  <si>
    <t>5-Ц</t>
  </si>
  <si>
    <t>10-Ц</t>
  </si>
  <si>
    <t>21-Ц</t>
  </si>
  <si>
    <t>22-Ц</t>
  </si>
  <si>
    <t>28-Ц</t>
  </si>
  <si>
    <t>29-Ц</t>
  </si>
  <si>
    <t>1-К</t>
  </si>
  <si>
    <t>2-К</t>
  </si>
  <si>
    <t>3-К</t>
  </si>
  <si>
    <t>6-К</t>
  </si>
  <si>
    <t>7-К</t>
  </si>
  <si>
    <t>8-К</t>
  </si>
  <si>
    <t>9-К</t>
  </si>
  <si>
    <t>12-К</t>
  </si>
  <si>
    <t>22-К</t>
  </si>
  <si>
    <t>25-К</t>
  </si>
  <si>
    <t>56-К</t>
  </si>
  <si>
    <t>86-К</t>
  </si>
  <si>
    <t>7-М</t>
  </si>
  <si>
    <t>8-М</t>
  </si>
  <si>
    <t>9-М</t>
  </si>
  <si>
    <t>10-М</t>
  </si>
  <si>
    <t>24-М</t>
  </si>
  <si>
    <t>25-М</t>
  </si>
  <si>
    <t>33-М</t>
  </si>
  <si>
    <t>34-М</t>
  </si>
  <si>
    <t>5-С</t>
  </si>
  <si>
    <t>4-С</t>
  </si>
  <si>
    <t>1-З</t>
  </si>
  <si>
    <t>2-З</t>
  </si>
  <si>
    <t>3-З</t>
  </si>
  <si>
    <t>4-З</t>
  </si>
  <si>
    <t>Гкал/кв.м</t>
  </si>
  <si>
    <t>-</t>
  </si>
  <si>
    <t>х</t>
  </si>
  <si>
    <t>тыс. кВтч/ тыс. куб. метров</t>
  </si>
  <si>
    <t>куб.м</t>
  </si>
  <si>
    <t xml:space="preserve">  раскрываемая в соответствии с постановлениями Правительства Российской Федерации от 05.07.2013 № 570 «О стандартах раскрытия информации теплоснабжающими организациями, теплосетевыми организациями и органами регулирования»
 (п. 19)</t>
  </si>
  <si>
    <t>раскрываемая в соответствии с постановлениями Правительства Российской Федерации от 05.07.2013 № 570 «О стандартах раскрытия информации теплоснабжающими организациями, теплосетевыми организациями и органами регулирования» (п. 20)</t>
  </si>
  <si>
    <t xml:space="preserve">  раскрываемая в соответствии с постановлениями Правительства Российской Федерации от 17.01.2013 № 6 «О стандартах раскрытия информации в сфере водоснабжения и водоотведения» (п. 60)</t>
  </si>
  <si>
    <t>раскрываемая в соответствии с постановлениями Правительства Российской Федерации от 17.01.2013 № 6 «О стандартах раскрытия информации в сфере водоснабжения и водоотведения» (п. 61)</t>
  </si>
  <si>
    <t xml:space="preserve">  раскрываемая в соответствии с постановлениями Правительства Российской Федерации от 05.07.2013 № 570 «О стандартах раскрытия информации теплоснабжающими организациями, теплосетевыми организациями и органами регулирования»  (п. 21), 
от 17.01.2013 № 6 «О стандартах раскрытия информации в сфере водоснабжения и водоотведения» (п. 62)</t>
  </si>
  <si>
    <t xml:space="preserve">Себестоимость производимых товаров (оказываемых услуг) </t>
  </si>
  <si>
    <t xml:space="preserve">Расходы на покупаемую тепловую энергию (мощность) </t>
  </si>
  <si>
    <t xml:space="preserve"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 </t>
  </si>
  <si>
    <t xml:space="preserve"> руб./тыс. м3</t>
  </si>
  <si>
    <t xml:space="preserve"> руб./тн.</t>
  </si>
  <si>
    <t>тыс.кВт ч/Гкал,
куб.м.</t>
  </si>
  <si>
    <t>расходы на оплату труда и отчисления на социальные нужды основного производственного персонала*</t>
  </si>
  <si>
    <t>удельный расход топлива на производство единицы тепловой энергии, отпускаемой с коллекторов источников тепловой энергии (на полезный отпуск тепловой энергии от источника тепловой энергии)</t>
  </si>
  <si>
    <t>Компонент тепловая энергия в тарифе на ГВС от источника АО "ЧПО им. В.И. Чапаева"</t>
  </si>
  <si>
    <t>4-К</t>
  </si>
  <si>
    <t>5-К</t>
  </si>
  <si>
    <t>откл/км</t>
  </si>
  <si>
    <t>откл/Гкал/час</t>
  </si>
  <si>
    <t>30-К</t>
  </si>
  <si>
    <t>капитальный ремонт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</si>
  <si>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</si>
  <si>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</si>
  <si>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</si>
  <si>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</si>
  <si>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</si>
  <si>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</si>
  <si>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</si>
  <si>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</si>
  <si>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 xml:space="preserve"> -</t>
  </si>
  <si>
    <t>от источника МУП "Телосеть"</t>
  </si>
  <si>
    <t>Передача тепловой энергии от источников ПАО "Т Плюс"</t>
  </si>
  <si>
    <t>Показатели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том числе показателях физического износа и энергетической эффективности объектов теплоснабжения</t>
  </si>
  <si>
    <t>Результаты технического обследования централизованных систем горячего водоснабжения, в том числе о фактических значениях показателей технико-экономического состояния централизованных систем горячего водоснабжения, включая значения показателей физического износа и энергетической эффективности объектов централизованных систем горячего водоснабжения.</t>
  </si>
  <si>
    <t>единственный поставщик Договора поставки газа от 04.09.2018  № р59-5-7163  ООО "Газпром межрегионгаз Чебоксары"</t>
  </si>
  <si>
    <t>www.chteplo.ru</t>
  </si>
  <si>
    <t>1) Открытый конкурс в электронной форме. Победитель -  ООО "СТАРК-ТОРГ" . Сумма договора  4 770 004,86 в том числе НДС. Фактическая поставка на сумму: 1 144 150,00;
2) Запрос котировок в электронной форме. Победитель - ОАО "Чувашская топливная компания". Сумма договора 1 899 998,24 в том числе НДС. Фактическая поставка на сумму 1 899 998,24;
3) Запрос котировок в электронной форме. Победитель - ОАО "Чувашская топливная компания". Сумма договора 1 899 998,24 в том числе НДС. Фактическая поставка на сумму 1 899 998,24;
4) Запрос котировок в электронной форме. Победитель - ОАО "Чувашская топливная компания". Сумма договора 1 899 998,24 в том числе НДС. Фактическая поставка на сумму 1 899 998,24;
5) Запрос котировок в электронной форме. Победитель - ОАО "Чувашская топливная компания". Сумма договора 1 955 800,00  в том числе НДС. Фактическая поставка на сумму 1 955 800,00;
6) Закупка способом "у единственного поставщика". Контрагент - ОАО "Чувашская топливная компания". Сумма договора 497 332,00. Фактическая поставка на сумму 497 332,00;
7) Закупка способом "у единственного поставщика". Контрагент - ОАО "Чувашская топливная компания". Сумма договора 497 332,00. Фактическая поставка на сумму 497 332,00</t>
  </si>
  <si>
    <t>4-М</t>
  </si>
  <si>
    <t>Фактический удельный расход условного топлива на еденицу тепловой энергии, отпускаемой в тепловую сеть</t>
  </si>
  <si>
    <t>3-20</t>
  </si>
  <si>
    <t>39 (61)*</t>
  </si>
  <si>
    <t>44 (56)*</t>
  </si>
  <si>
    <t>Производство и передача тепловой энергии от источников МУП "Теплосеть" (теплоноситель-вода)</t>
  </si>
  <si>
    <t>Производство и передача тепловой энергии от источников МУП "Теплосеть" (теплоноситель-пар)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</si>
  <si>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</si>
  <si>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</si>
  <si>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</si>
  <si>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</si>
  <si>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</si>
  <si>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</si>
  <si>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</si>
  <si>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</si>
  <si>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Среднесписочная численность основного производственного персонала*</t>
  </si>
  <si>
    <t>Среднесписочная численность основного производственного персонала</t>
  </si>
  <si>
    <t>*Указана среднесписочная численность основного производственного персонала общая по отоплению и ГВС</t>
  </si>
  <si>
    <t>* 39 % выданных технических условий и заключенных договоров;
   61 % отказов, неполный перечень предоставленных документов</t>
  </si>
  <si>
    <t>* 44 % выданных технических условий и заключенных договоров;
   56  % отказов,  неполный перечень предоставленных документов</t>
  </si>
  <si>
    <t>Информация об основных показателях финансово-хозяйственной деятельности  МУП "Теплосеть" в сфере теплоснабжения за  2019 год</t>
  </si>
  <si>
    <t>Информация  об основных потребительских характеристиках регулируемых товаров и услуг МУП "Теплосеть"                        
  в сфере теплоснабжения за  2019 год</t>
  </si>
  <si>
    <t>Информация об инвестиционных программах за 2019 год</t>
  </si>
  <si>
    <t>Инвестиционная программа в МУП "Теплосеть" на 2019 год отсутсвует</t>
  </si>
  <si>
    <t>Информация  об основных потребительских характеристиках регулиуемых товаров и услуг 
МУП "Теплосеть" в сфере  горячего водоснабжения за 2019 год с использованием закрытых систем горячего водоснабжения</t>
  </si>
  <si>
    <t>2019 год</t>
  </si>
  <si>
    <t>1 119,26 тыс. м3</t>
  </si>
  <si>
    <t>855,74 тыс. м3</t>
  </si>
  <si>
    <t>19,14 тыс. м3</t>
  </si>
  <si>
    <t>Информация об основных показателях финансово-хозяйственной деятельности  МУП "Теплосеть"  в сфере  горячего водоснабжения за 
2019 год с использованием закрытых систем горячего водоснабжения</t>
  </si>
  <si>
    <t>46-Ю</t>
  </si>
  <si>
    <t>20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</si>
  <si>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</si>
  <si>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 xml:space="preserve">http://tarif.cap.ru/price-regul/teploenergiya/otcheti-o-vipolnenii-proizvodstvennih-programm/2019-god/teplosetj
</t>
  </si>
  <si>
    <t>1 166,53 м3/ч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</si>
</sst>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"/>
    <numFmt numFmtId="165" formatCode="0.00000000"/>
    <numFmt numFmtId="166" formatCode="0.000"/>
    <numFmt numFmtId="167" formatCode="#,##0.00000"/>
    <numFmt numFmtId="168" formatCode="#,##0.0"/>
    <numFmt numFmtId="169" formatCode="#,##0.0000"/>
    <numFmt numFmtId="170" formatCode="#,##0.000000"/>
    <numFmt numFmtId="171" formatCode="0.00000000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3" fillId="0" borderId="0"/>
  </cellStyleXfs>
  <cellXfs count="148">
    <xf numFmtId="0" fontId="0" fillId="0" borderId="0" xfId="0"/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0" fillId="0" borderId="0" xfId="0" applyNumberFormat="1"/>
    <xf numFmtId="49" fontId="1" fillId="0" borderId="4" xfId="0" applyNumberFormat="1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9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6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2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9" fontId="1" fillId="0" borderId="12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vertical="center" wrapText="1"/>
    </xf>
    <xf numFmtId="0" fontId="0" fillId="0" borderId="9" xfId="0" applyFill="1" applyBorder="1"/>
    <xf numFmtId="49" fontId="0" fillId="0" borderId="4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justify" vertical="center" wrapText="1"/>
    </xf>
    <xf numFmtId="169" fontId="11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9" fillId="0" borderId="9" xfId="1" applyFill="1" applyBorder="1" applyAlignment="1">
      <alignment horizontal="center" vertical="center" wrapText="1"/>
    </xf>
    <xf numFmtId="168" fontId="1" fillId="0" borderId="6" xfId="0" applyNumberFormat="1" applyFont="1" applyFill="1" applyBorder="1" applyAlignment="1">
      <alignment horizontal="center" vertical="center" wrapText="1"/>
    </xf>
    <xf numFmtId="167" fontId="1" fillId="0" borderId="6" xfId="0" applyNumberFormat="1" applyFont="1" applyFill="1" applyBorder="1" applyAlignment="1">
      <alignment horizontal="center" vertical="center" wrapText="1"/>
    </xf>
    <xf numFmtId="167" fontId="1" fillId="0" borderId="10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center" vertical="center"/>
    </xf>
    <xf numFmtId="0" fontId="0" fillId="0" borderId="8" xfId="0" applyFill="1" applyBorder="1"/>
    <xf numFmtId="171" fontId="0" fillId="0" borderId="0" xfId="0" applyNumberFormat="1"/>
    <xf numFmtId="170" fontId="0" fillId="0" borderId="0" xfId="0" applyNumberFormat="1"/>
    <xf numFmtId="4" fontId="9" fillId="0" borderId="6" xfId="1" applyNumberForma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4" fontId="1" fillId="0" borderId="19" xfId="0" applyNumberFormat="1" applyFont="1" applyFill="1" applyBorder="1" applyAlignment="1">
      <alignment horizontal="left" vertical="center" wrapText="1"/>
    </xf>
    <xf numFmtId="4" fontId="1" fillId="0" borderId="20" xfId="0" applyNumberFormat="1" applyFont="1" applyFill="1" applyBorder="1" applyAlignment="1">
      <alignment horizontal="left" vertical="center" wrapText="1"/>
    </xf>
    <xf numFmtId="4" fontId="1" fillId="0" borderId="21" xfId="0" applyNumberFormat="1" applyFont="1" applyFill="1" applyBorder="1" applyAlignment="1">
      <alignment horizontal="left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center" vertical="center" wrapText="1"/>
    </xf>
    <xf numFmtId="4" fontId="9" fillId="2" borderId="19" xfId="1" applyNumberFormat="1" applyFill="1" applyBorder="1" applyAlignment="1">
      <alignment horizontal="center" vertical="center" wrapText="1"/>
    </xf>
    <xf numFmtId="4" fontId="9" fillId="2" borderId="20" xfId="1" applyNumberFormat="1" applyFill="1" applyBorder="1" applyAlignment="1">
      <alignment horizontal="center" vertical="center" wrapText="1"/>
    </xf>
    <xf numFmtId="4" fontId="9" fillId="2" borderId="21" xfId="1" applyNumberForma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74;%20&#1089;&#1092;&#1077;&#1088;&#1077;%20&#1075;&#1086;&#1088;&#1103;&#1095;&#1077;&#1075;&#1086;%20&#1074;&#1086;&#1076;&#1086;&#1089;&#1085;&#1072;&#1073;&#1078;&#1077;&#1085;&#1080;&#1103;%20(&#1092;&#1072;&#1082;&#1090;%202019%20&#1075;&#1086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пловая энергия п.19 (Общий)"/>
      <sheetName val="тепловая энергия п.19 (тепло)"/>
      <sheetName val="п. 20"/>
      <sheetName val="п. 21 и п. 62"/>
      <sheetName val="ГВС п. 60"/>
      <sheetName val="ГВС п. 61"/>
      <sheetName val=" п. 60 "/>
      <sheetName val="п. 61"/>
    </sheetNames>
    <sheetDataSet>
      <sheetData sheetId="0">
        <row r="39">
          <cell r="D39" t="str">
            <v xml:space="preserve"> -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teplo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hteplo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tarif.cap.ru/price-regul/teploenergiya/otcheti-o-vipolnenii-proizvodstvennih-programm/2019-god/teploset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1"/>
  <sheetViews>
    <sheetView tabSelected="1" topLeftCell="A199" zoomScaleNormal="100" workbookViewId="0">
      <selection activeCell="K13" sqref="K13"/>
    </sheetView>
  </sheetViews>
  <sheetFormatPr defaultRowHeight="15" x14ac:dyDescent="0.25"/>
  <cols>
    <col min="1" max="1" width="6.5703125" style="1" customWidth="1"/>
    <col min="2" max="2" width="42.42578125" customWidth="1"/>
    <col min="3" max="3" width="11" customWidth="1"/>
    <col min="4" max="5" width="21" customWidth="1"/>
    <col min="6" max="6" width="18.140625" hidden="1" customWidth="1"/>
    <col min="7" max="7" width="21.7109375" customWidth="1"/>
    <col min="8" max="8" width="21.5703125" customWidth="1"/>
    <col min="9" max="9" width="12.28515625" customWidth="1"/>
    <col min="10" max="10" width="11.42578125" bestFit="1" customWidth="1"/>
  </cols>
  <sheetData>
    <row r="2" spans="1:11" ht="36" customHeight="1" x14ac:dyDescent="0.25">
      <c r="A2" s="121" t="s">
        <v>273</v>
      </c>
      <c r="B2" s="121"/>
      <c r="C2" s="121"/>
      <c r="D2" s="121"/>
      <c r="E2" s="121"/>
      <c r="F2" s="121"/>
      <c r="G2" s="121"/>
      <c r="H2" s="121"/>
      <c r="I2" s="7"/>
    </row>
    <row r="3" spans="1:11" ht="51.75" customHeight="1" x14ac:dyDescent="0.25">
      <c r="A3" s="122" t="s">
        <v>217</v>
      </c>
      <c r="B3" s="122"/>
      <c r="C3" s="122"/>
      <c r="D3" s="122"/>
      <c r="E3" s="122"/>
      <c r="F3" s="122"/>
      <c r="G3" s="122"/>
      <c r="H3" s="122"/>
      <c r="I3" s="7"/>
    </row>
    <row r="4" spans="1:11" ht="15.75" thickBot="1" x14ac:dyDescent="0.3"/>
    <row r="5" spans="1:11" ht="101.25" customHeight="1" thickBot="1" x14ac:dyDescent="0.3">
      <c r="A5" s="52" t="s">
        <v>35</v>
      </c>
      <c r="B5" s="67" t="s">
        <v>0</v>
      </c>
      <c r="C5" s="67" t="s">
        <v>1</v>
      </c>
      <c r="D5" s="68" t="s">
        <v>258</v>
      </c>
      <c r="E5" s="68" t="s">
        <v>259</v>
      </c>
      <c r="F5" s="68" t="s">
        <v>230</v>
      </c>
      <c r="G5" s="68" t="s">
        <v>247</v>
      </c>
      <c r="H5" s="69" t="s">
        <v>170</v>
      </c>
    </row>
    <row r="6" spans="1:11" ht="28.5" customHeight="1" x14ac:dyDescent="0.25">
      <c r="A6" s="17">
        <v>1</v>
      </c>
      <c r="B6" s="47" t="s">
        <v>2</v>
      </c>
      <c r="C6" s="11" t="s">
        <v>3</v>
      </c>
      <c r="D6" s="48">
        <v>1317289.7332640695</v>
      </c>
      <c r="E6" s="48">
        <v>3076.7724199999998</v>
      </c>
      <c r="F6" s="48" t="e">
        <v>#REF!</v>
      </c>
      <c r="G6" s="48">
        <v>387626.25683999999</v>
      </c>
      <c r="H6" s="49">
        <v>24753.614699999998</v>
      </c>
      <c r="I6" s="36"/>
    </row>
    <row r="7" spans="1:11" ht="39" customHeight="1" x14ac:dyDescent="0.25">
      <c r="A7" s="31">
        <v>2</v>
      </c>
      <c r="B7" s="98" t="s">
        <v>222</v>
      </c>
      <c r="C7" s="10" t="s">
        <v>3</v>
      </c>
      <c r="D7" s="35">
        <f>D10+D24+D27+D28+D29+D30+D31+D32+D33+D39+D41+D36+D8+0.01</f>
        <v>1320252.4349004163</v>
      </c>
      <c r="E7" s="35">
        <f>E10+E24+E27+E28+E29+E30+E31+E32+E33+E39+E41+E36-0.01</f>
        <v>6019.7201399999994</v>
      </c>
      <c r="F7" s="35" t="e">
        <f>F8+F24+F29+F30+F32+F33+F36+F39+F41+F27+F31</f>
        <v>#REF!</v>
      </c>
      <c r="G7" s="35">
        <f>G8+G24+G29+G30+G31+G32+G33+G36+G39+G41+G27+G9</f>
        <v>476777.56174369808</v>
      </c>
      <c r="H7" s="34">
        <f>H24+H27+H28+H29+H30+H32+H33+H36+H39+H41+H10</f>
        <v>33607.14389837646</v>
      </c>
      <c r="I7" s="36"/>
      <c r="J7" s="36"/>
      <c r="K7" s="36"/>
    </row>
    <row r="8" spans="1:11" ht="34.5" customHeight="1" x14ac:dyDescent="0.25">
      <c r="A8" s="8" t="s">
        <v>91</v>
      </c>
      <c r="B8" s="98" t="s">
        <v>223</v>
      </c>
      <c r="C8" s="97" t="s">
        <v>3</v>
      </c>
      <c r="D8" s="53">
        <v>130992.30595746837</v>
      </c>
      <c r="E8" s="53" t="s">
        <v>213</v>
      </c>
      <c r="F8" s="53" t="e">
        <v>#REF!</v>
      </c>
      <c r="G8" s="53">
        <v>214511.15520064201</v>
      </c>
      <c r="H8" s="54">
        <v>0</v>
      </c>
    </row>
    <row r="9" spans="1:11" ht="15.75" customHeight="1" x14ac:dyDescent="0.25">
      <c r="A9" s="8" t="s">
        <v>92</v>
      </c>
      <c r="B9" s="98" t="s">
        <v>38</v>
      </c>
      <c r="C9" s="97" t="s">
        <v>3</v>
      </c>
      <c r="D9" s="53" t="s">
        <v>213</v>
      </c>
      <c r="E9" s="53"/>
      <c r="F9" s="53" t="s">
        <v>213</v>
      </c>
      <c r="G9" s="53">
        <v>21242.675913480001</v>
      </c>
      <c r="H9" s="54">
        <v>0</v>
      </c>
    </row>
    <row r="10" spans="1:11" ht="15.75" x14ac:dyDescent="0.25">
      <c r="A10" s="8" t="s">
        <v>94</v>
      </c>
      <c r="B10" s="98" t="s">
        <v>4</v>
      </c>
      <c r="C10" s="97" t="s">
        <v>3</v>
      </c>
      <c r="D10" s="53">
        <f>D12+D16+D20</f>
        <v>699657.43559353985</v>
      </c>
      <c r="E10" s="53">
        <f>E12</f>
        <v>708.53438000000006</v>
      </c>
      <c r="F10" s="53" t="s">
        <v>213</v>
      </c>
      <c r="G10" s="53" t="s">
        <v>213</v>
      </c>
      <c r="H10" s="54">
        <f>H12</f>
        <v>1082.4197099999999</v>
      </c>
    </row>
    <row r="11" spans="1:11" ht="15.75" x14ac:dyDescent="0.25">
      <c r="A11" s="8"/>
      <c r="B11" s="98" t="s">
        <v>5</v>
      </c>
      <c r="C11" s="97"/>
      <c r="D11" s="53"/>
      <c r="E11" s="53"/>
      <c r="F11" s="53"/>
      <c r="G11" s="53"/>
      <c r="H11" s="54"/>
    </row>
    <row r="12" spans="1:11" ht="15.75" x14ac:dyDescent="0.25">
      <c r="A12" s="39" t="s">
        <v>155</v>
      </c>
      <c r="B12" s="38" t="s">
        <v>6</v>
      </c>
      <c r="C12" s="40" t="s">
        <v>3</v>
      </c>
      <c r="D12" s="53">
        <v>685943.15386143955</v>
      </c>
      <c r="E12" s="53">
        <v>708.53438000000006</v>
      </c>
      <c r="F12" s="53" t="s">
        <v>213</v>
      </c>
      <c r="G12" s="53" t="s">
        <v>213</v>
      </c>
      <c r="H12" s="54">
        <v>1082.4197099999999</v>
      </c>
    </row>
    <row r="13" spans="1:11" ht="15.75" x14ac:dyDescent="0.25">
      <c r="A13" s="39"/>
      <c r="B13" s="38" t="s">
        <v>7</v>
      </c>
      <c r="C13" s="40" t="s">
        <v>8</v>
      </c>
      <c r="D13" s="55">
        <v>137791.65941943272</v>
      </c>
      <c r="E13" s="55">
        <v>142.441</v>
      </c>
      <c r="F13" s="55" t="s">
        <v>213</v>
      </c>
      <c r="G13" s="55" t="s">
        <v>213</v>
      </c>
      <c r="H13" s="54">
        <v>217.94499999999999</v>
      </c>
    </row>
    <row r="14" spans="1:11" ht="25.5" x14ac:dyDescent="0.25">
      <c r="A14" s="39"/>
      <c r="B14" s="38" t="s">
        <v>9</v>
      </c>
      <c r="C14" s="43" t="s">
        <v>225</v>
      </c>
      <c r="D14" s="53">
        <f>D12/D13*1000</f>
        <v>4978.1181005553753</v>
      </c>
      <c r="E14" s="53">
        <f>E12/E13*1000</f>
        <v>4974.2305937195051</v>
      </c>
      <c r="F14" s="53" t="s">
        <v>213</v>
      </c>
      <c r="G14" s="53" t="s">
        <v>213</v>
      </c>
      <c r="H14" s="54">
        <f>H12/H13*1000</f>
        <v>4966.4810387941907</v>
      </c>
    </row>
    <row r="15" spans="1:11" ht="126" x14ac:dyDescent="0.25">
      <c r="A15" s="39"/>
      <c r="B15" s="38" t="s">
        <v>10</v>
      </c>
      <c r="C15" s="40" t="s">
        <v>214</v>
      </c>
      <c r="D15" s="53" t="s">
        <v>250</v>
      </c>
      <c r="E15" s="53" t="s">
        <v>250</v>
      </c>
      <c r="F15" s="53" t="s">
        <v>213</v>
      </c>
      <c r="G15" s="53" t="s">
        <v>213</v>
      </c>
      <c r="H15" s="54" t="s">
        <v>250</v>
      </c>
    </row>
    <row r="16" spans="1:11" ht="15.75" x14ac:dyDescent="0.25">
      <c r="A16" s="39" t="s">
        <v>156</v>
      </c>
      <c r="B16" s="38" t="s">
        <v>11</v>
      </c>
      <c r="C16" s="40" t="s">
        <v>3</v>
      </c>
      <c r="D16" s="53">
        <v>11468.049050484275</v>
      </c>
      <c r="E16" s="53" t="s">
        <v>213</v>
      </c>
      <c r="F16" s="53" t="s">
        <v>213</v>
      </c>
      <c r="G16" s="53" t="s">
        <v>213</v>
      </c>
      <c r="H16" s="54" t="s">
        <v>213</v>
      </c>
    </row>
    <row r="17" spans="1:8" ht="15.75" x14ac:dyDescent="0.25">
      <c r="A17" s="39"/>
      <c r="B17" s="38" t="s">
        <v>7</v>
      </c>
      <c r="C17" s="40" t="s">
        <v>12</v>
      </c>
      <c r="D17" s="55">
        <v>2546.1648800181229</v>
      </c>
      <c r="E17" s="55" t="s">
        <v>213</v>
      </c>
      <c r="F17" s="53" t="s">
        <v>213</v>
      </c>
      <c r="G17" s="53" t="s">
        <v>213</v>
      </c>
      <c r="H17" s="54" t="s">
        <v>213</v>
      </c>
    </row>
    <row r="18" spans="1:8" ht="15.75" x14ac:dyDescent="0.25">
      <c r="A18" s="39"/>
      <c r="B18" s="38" t="s">
        <v>9</v>
      </c>
      <c r="C18" s="40" t="s">
        <v>226</v>
      </c>
      <c r="D18" s="53">
        <f>D16/D17*1000</f>
        <v>4504.0480844283138</v>
      </c>
      <c r="E18" s="53" t="s">
        <v>213</v>
      </c>
      <c r="F18" s="53" t="s">
        <v>213</v>
      </c>
      <c r="G18" s="53" t="s">
        <v>213</v>
      </c>
      <c r="H18" s="54" t="s">
        <v>213</v>
      </c>
    </row>
    <row r="19" spans="1:8" ht="347.25" customHeight="1" x14ac:dyDescent="0.25">
      <c r="A19" s="39"/>
      <c r="B19" s="38" t="s">
        <v>10</v>
      </c>
      <c r="C19" s="40" t="s">
        <v>214</v>
      </c>
      <c r="D19" s="124" t="s">
        <v>252</v>
      </c>
      <c r="E19" s="125"/>
      <c r="F19" s="125"/>
      <c r="G19" s="125"/>
      <c r="H19" s="126"/>
    </row>
    <row r="20" spans="1:8" ht="15.75" x14ac:dyDescent="0.25">
      <c r="A20" s="39" t="s">
        <v>157</v>
      </c>
      <c r="B20" s="38" t="s">
        <v>13</v>
      </c>
      <c r="C20" s="40" t="s">
        <v>3</v>
      </c>
      <c r="D20" s="53">
        <v>2246.2326816159771</v>
      </c>
      <c r="E20" s="53" t="s">
        <v>213</v>
      </c>
      <c r="F20" s="53" t="s">
        <v>213</v>
      </c>
      <c r="G20" s="53" t="s">
        <v>213</v>
      </c>
      <c r="H20" s="54" t="s">
        <v>213</v>
      </c>
    </row>
    <row r="21" spans="1:8" ht="15.75" x14ac:dyDescent="0.25">
      <c r="A21" s="39"/>
      <c r="B21" s="38" t="s">
        <v>7</v>
      </c>
      <c r="C21" s="40" t="s">
        <v>18</v>
      </c>
      <c r="D21" s="55">
        <v>667.72272094785194</v>
      </c>
      <c r="E21" s="55" t="s">
        <v>213</v>
      </c>
      <c r="F21" s="53" t="s">
        <v>213</v>
      </c>
      <c r="G21" s="53" t="s">
        <v>213</v>
      </c>
      <c r="H21" s="54" t="s">
        <v>213</v>
      </c>
    </row>
    <row r="22" spans="1:8" ht="31.5" customHeight="1" x14ac:dyDescent="0.25">
      <c r="A22" s="39"/>
      <c r="B22" s="38" t="s">
        <v>14</v>
      </c>
      <c r="C22" s="40" t="s">
        <v>39</v>
      </c>
      <c r="D22" s="53">
        <f>D20/D21</f>
        <v>3.364020140616728</v>
      </c>
      <c r="E22" s="53" t="s">
        <v>213</v>
      </c>
      <c r="F22" s="53" t="s">
        <v>213</v>
      </c>
      <c r="G22" s="53" t="s">
        <v>213</v>
      </c>
      <c r="H22" s="54" t="s">
        <v>213</v>
      </c>
    </row>
    <row r="23" spans="1:8" ht="161.25" customHeight="1" x14ac:dyDescent="0.25">
      <c r="A23" s="39"/>
      <c r="B23" s="38" t="s">
        <v>10</v>
      </c>
      <c r="C23" s="40" t="s">
        <v>214</v>
      </c>
      <c r="D23" s="53" t="e">
        <f>#REF!</f>
        <v>#REF!</v>
      </c>
      <c r="E23" s="53" t="s">
        <v>213</v>
      </c>
      <c r="F23" s="53" t="s">
        <v>213</v>
      </c>
      <c r="G23" s="53" t="s">
        <v>213</v>
      </c>
      <c r="H23" s="54" t="s">
        <v>213</v>
      </c>
    </row>
    <row r="24" spans="1:8" ht="47.25" x14ac:dyDescent="0.25">
      <c r="A24" s="39" t="s">
        <v>95</v>
      </c>
      <c r="B24" s="38" t="s">
        <v>40</v>
      </c>
      <c r="C24" s="40" t="s">
        <v>15</v>
      </c>
      <c r="D24" s="53">
        <v>136491.54240333888</v>
      </c>
      <c r="E24" s="53">
        <v>380.75722999999999</v>
      </c>
      <c r="F24" s="53" t="e">
        <v>#REF!</v>
      </c>
      <c r="G24" s="53">
        <v>9463.2489800000003</v>
      </c>
      <c r="H24" s="54">
        <v>4571.8973599999999</v>
      </c>
    </row>
    <row r="25" spans="1:8" ht="15.75" x14ac:dyDescent="0.25">
      <c r="A25" s="39"/>
      <c r="B25" s="38" t="s">
        <v>16</v>
      </c>
      <c r="C25" s="40" t="s">
        <v>41</v>
      </c>
      <c r="D25" s="53">
        <v>4.4429338195245434</v>
      </c>
      <c r="E25" s="53">
        <v>3.3414412461605965</v>
      </c>
      <c r="F25" s="53" t="e">
        <v>#REF!</v>
      </c>
      <c r="G25" s="53">
        <v>3.288510836892347</v>
      </c>
      <c r="H25" s="54">
        <v>5.4977120731120728</v>
      </c>
    </row>
    <row r="26" spans="1:8" ht="31.5" x14ac:dyDescent="0.25">
      <c r="A26" s="39"/>
      <c r="B26" s="38" t="s">
        <v>17</v>
      </c>
      <c r="C26" s="40" t="s">
        <v>18</v>
      </c>
      <c r="D26" s="55">
        <v>30721.038833287283</v>
      </c>
      <c r="E26" s="55">
        <v>113.95</v>
      </c>
      <c r="F26" s="55" t="e">
        <v>#REF!</v>
      </c>
      <c r="G26" s="55">
        <v>2877.67</v>
      </c>
      <c r="H26" s="56">
        <v>831.6</v>
      </c>
    </row>
    <row r="27" spans="1:8" ht="47.25" x14ac:dyDescent="0.25">
      <c r="A27" s="39" t="s">
        <v>99</v>
      </c>
      <c r="B27" s="38" t="s">
        <v>19</v>
      </c>
      <c r="C27" s="40" t="s">
        <v>15</v>
      </c>
      <c r="D27" s="53">
        <v>15204.037840000005</v>
      </c>
      <c r="E27" s="53">
        <v>16.19303</v>
      </c>
      <c r="F27" s="55" t="e">
        <v>#REF!</v>
      </c>
      <c r="G27" s="53">
        <v>301.37472000000002</v>
      </c>
      <c r="H27" s="54">
        <v>12974.561229999999</v>
      </c>
    </row>
    <row r="28" spans="1:8" ht="31.5" x14ac:dyDescent="0.25">
      <c r="A28" s="39" t="s">
        <v>100</v>
      </c>
      <c r="B28" s="38" t="s">
        <v>20</v>
      </c>
      <c r="C28" s="40" t="s">
        <v>15</v>
      </c>
      <c r="D28" s="53">
        <v>1595.9079038004525</v>
      </c>
      <c r="E28" s="53">
        <v>2.99275</v>
      </c>
      <c r="F28" s="55" t="e">
        <v>#REF!</v>
      </c>
      <c r="G28" s="53" t="s">
        <v>213</v>
      </c>
      <c r="H28" s="54">
        <v>1799.3818200000001</v>
      </c>
    </row>
    <row r="29" spans="1:8" ht="50.25" customHeight="1" x14ac:dyDescent="0.25">
      <c r="A29" s="96" t="s">
        <v>102</v>
      </c>
      <c r="B29" s="38" t="s">
        <v>167</v>
      </c>
      <c r="C29" s="40" t="s">
        <v>15</v>
      </c>
      <c r="D29" s="53">
        <v>202970.65387220614</v>
      </c>
      <c r="E29" s="53">
        <v>4909.2116482164547</v>
      </c>
      <c r="F29" s="53" t="e">
        <v>#REF!</v>
      </c>
      <c r="G29" s="53">
        <v>119602.94832395727</v>
      </c>
      <c r="H29" s="54">
        <v>9426.7601239953292</v>
      </c>
    </row>
    <row r="30" spans="1:8" ht="47.25" x14ac:dyDescent="0.25">
      <c r="A30" s="39" t="s">
        <v>104</v>
      </c>
      <c r="B30" s="38" t="s">
        <v>21</v>
      </c>
      <c r="C30" s="40" t="s">
        <v>15</v>
      </c>
      <c r="D30" s="53">
        <v>2351.6310821448392</v>
      </c>
      <c r="E30" s="53">
        <v>2.0411017835447933</v>
      </c>
      <c r="F30" s="53" t="e">
        <v>#REF!</v>
      </c>
      <c r="G30" s="53">
        <v>3075.2326356187441</v>
      </c>
      <c r="H30" s="54">
        <v>194.18954438113337</v>
      </c>
    </row>
    <row r="31" spans="1:8" ht="31.5" x14ac:dyDescent="0.25">
      <c r="A31" s="39" t="s">
        <v>105</v>
      </c>
      <c r="B31" s="38" t="s">
        <v>42</v>
      </c>
      <c r="C31" s="40" t="s">
        <v>15</v>
      </c>
      <c r="D31" s="53">
        <v>25461.673976908969</v>
      </c>
      <c r="E31" s="53">
        <v>0</v>
      </c>
      <c r="F31" s="53" t="e">
        <v>#REF!</v>
      </c>
      <c r="G31" s="53">
        <v>11217.87261</v>
      </c>
      <c r="H31" s="100" t="s">
        <v>213</v>
      </c>
    </row>
    <row r="32" spans="1:8" ht="57" customHeight="1" x14ac:dyDescent="0.25">
      <c r="A32" s="39" t="s">
        <v>109</v>
      </c>
      <c r="B32" s="38" t="s">
        <v>43</v>
      </c>
      <c r="C32" s="40" t="s">
        <v>15</v>
      </c>
      <c r="D32" s="53">
        <v>684.59820805597371</v>
      </c>
      <c r="E32" s="53">
        <v>0</v>
      </c>
      <c r="F32" s="53" t="e">
        <v>#REF!</v>
      </c>
      <c r="G32" s="53">
        <v>581.82306000000005</v>
      </c>
      <c r="H32" s="54">
        <v>59.628729999999997</v>
      </c>
    </row>
    <row r="33" spans="1:8" ht="31.5" x14ac:dyDescent="0.25">
      <c r="A33" s="39" t="s">
        <v>111</v>
      </c>
      <c r="B33" s="38" t="s">
        <v>22</v>
      </c>
      <c r="C33" s="40" t="s">
        <v>15</v>
      </c>
      <c r="D33" s="53">
        <v>39962.352043630577</v>
      </c>
      <c r="E33" s="53">
        <v>0</v>
      </c>
      <c r="F33" s="53" t="e">
        <v>#REF!</v>
      </c>
      <c r="G33" s="53">
        <v>48647.339670000008</v>
      </c>
      <c r="H33" s="54">
        <v>2382.7489099999993</v>
      </c>
    </row>
    <row r="34" spans="1:8" ht="15.75" x14ac:dyDescent="0.25">
      <c r="A34" s="39"/>
      <c r="B34" s="38" t="s">
        <v>23</v>
      </c>
      <c r="C34" s="40"/>
      <c r="D34" s="53"/>
      <c r="E34" s="53"/>
      <c r="F34" s="53"/>
      <c r="G34" s="53"/>
      <c r="H34" s="54"/>
    </row>
    <row r="35" spans="1:8" ht="31.5" x14ac:dyDescent="0.25">
      <c r="A35" s="39"/>
      <c r="B35" s="38" t="s">
        <v>24</v>
      </c>
      <c r="C35" s="40" t="s">
        <v>15</v>
      </c>
      <c r="D35" s="53"/>
      <c r="E35" s="53"/>
      <c r="F35" s="53"/>
      <c r="G35" s="53"/>
      <c r="H35" s="54"/>
    </row>
    <row r="36" spans="1:8" ht="31.5" x14ac:dyDescent="0.25">
      <c r="A36" s="39" t="s">
        <v>115</v>
      </c>
      <c r="B36" s="44" t="s">
        <v>44</v>
      </c>
      <c r="C36" s="40" t="s">
        <v>15</v>
      </c>
      <c r="D36" s="53">
        <v>6264.6875673878867</v>
      </c>
      <c r="E36" s="53">
        <v>0</v>
      </c>
      <c r="F36" s="53" t="e">
        <v>#REF!</v>
      </c>
      <c r="G36" s="53">
        <v>8971.0806299999986</v>
      </c>
      <c r="H36" s="54">
        <v>510.49647000000004</v>
      </c>
    </row>
    <row r="37" spans="1:8" ht="15.75" x14ac:dyDescent="0.25">
      <c r="A37" s="39"/>
      <c r="B37" s="38" t="s">
        <v>23</v>
      </c>
      <c r="C37" s="40"/>
      <c r="D37" s="53"/>
      <c r="E37" s="53"/>
      <c r="F37" s="53"/>
      <c r="G37" s="53"/>
      <c r="H37" s="54"/>
    </row>
    <row r="38" spans="1:8" ht="31.5" x14ac:dyDescent="0.25">
      <c r="A38" s="39"/>
      <c r="B38" s="38" t="s">
        <v>24</v>
      </c>
      <c r="C38" s="40" t="s">
        <v>15</v>
      </c>
      <c r="D38" s="53"/>
      <c r="E38" s="53"/>
      <c r="F38" s="53"/>
      <c r="G38" s="53"/>
      <c r="H38" s="54"/>
    </row>
    <row r="39" spans="1:8" ht="47.25" x14ac:dyDescent="0.25">
      <c r="A39" s="127" t="s">
        <v>116</v>
      </c>
      <c r="B39" s="38" t="s">
        <v>45</v>
      </c>
      <c r="C39" s="40" t="s">
        <v>15</v>
      </c>
      <c r="D39" s="53">
        <v>58615.598451934013</v>
      </c>
      <c r="E39" s="53">
        <v>0</v>
      </c>
      <c r="F39" s="53" t="e">
        <v>#REF!</v>
      </c>
      <c r="G39" s="53">
        <v>39162.81</v>
      </c>
      <c r="H39" s="54">
        <v>605.05999999999995</v>
      </c>
    </row>
    <row r="40" spans="1:8" ht="125.25" customHeight="1" x14ac:dyDescent="0.25">
      <c r="A40" s="128"/>
      <c r="B40" s="38" t="s">
        <v>46</v>
      </c>
      <c r="C40" s="40" t="s">
        <v>214</v>
      </c>
      <c r="D40" s="129" t="s">
        <v>213</v>
      </c>
      <c r="E40" s="130"/>
      <c r="F40" s="130"/>
      <c r="G40" s="130"/>
      <c r="H40" s="131"/>
    </row>
    <row r="41" spans="1:8" ht="47.25" x14ac:dyDescent="0.25">
      <c r="A41" s="96" t="s">
        <v>118</v>
      </c>
      <c r="B41" s="38" t="s">
        <v>142</v>
      </c>
      <c r="C41" s="40" t="s">
        <v>15</v>
      </c>
      <c r="D41" s="53"/>
      <c r="E41" s="53"/>
      <c r="F41" s="53"/>
      <c r="G41" s="53"/>
      <c r="H41" s="54"/>
    </row>
    <row r="42" spans="1:8" ht="31.5" customHeight="1" x14ac:dyDescent="0.25">
      <c r="A42" s="39" t="s">
        <v>158</v>
      </c>
      <c r="B42" s="38" t="s">
        <v>160</v>
      </c>
      <c r="C42" s="40" t="s">
        <v>15</v>
      </c>
      <c r="D42" s="53">
        <v>-162786.22061201814</v>
      </c>
      <c r="E42" s="53">
        <v>-2942.9577199999999</v>
      </c>
      <c r="F42" s="53" t="e">
        <v>#REF!</v>
      </c>
      <c r="G42" s="53">
        <v>-123883.61747104708</v>
      </c>
      <c r="H42" s="54">
        <v>-11150.624383082361</v>
      </c>
    </row>
    <row r="43" spans="1:8" ht="63" x14ac:dyDescent="0.25">
      <c r="A43" s="39"/>
      <c r="B43" s="38" t="s">
        <v>47</v>
      </c>
      <c r="C43" s="40" t="s">
        <v>15</v>
      </c>
      <c r="D43" s="41" t="s">
        <v>213</v>
      </c>
      <c r="E43" s="41" t="s">
        <v>213</v>
      </c>
      <c r="F43" s="41" t="s">
        <v>213</v>
      </c>
      <c r="G43" s="41" t="s">
        <v>213</v>
      </c>
      <c r="H43" s="42" t="s">
        <v>213</v>
      </c>
    </row>
    <row r="44" spans="1:8" ht="24.75" customHeight="1" x14ac:dyDescent="0.25">
      <c r="A44" s="39" t="s">
        <v>159</v>
      </c>
      <c r="B44" s="45" t="s">
        <v>49</v>
      </c>
      <c r="C44" s="46" t="s">
        <v>15</v>
      </c>
      <c r="D44" s="41">
        <v>3755</v>
      </c>
      <c r="E44" s="41" t="s">
        <v>213</v>
      </c>
      <c r="F44" s="41" t="s">
        <v>213</v>
      </c>
      <c r="G44" s="41">
        <v>28647</v>
      </c>
      <c r="H44" s="42" t="s">
        <v>213</v>
      </c>
    </row>
    <row r="45" spans="1:8" ht="15.75" x14ac:dyDescent="0.25">
      <c r="A45" s="39"/>
      <c r="B45" s="38" t="s">
        <v>23</v>
      </c>
      <c r="C45" s="46"/>
      <c r="D45" s="41"/>
      <c r="E45" s="41"/>
      <c r="F45" s="41"/>
      <c r="G45" s="41"/>
      <c r="H45" s="42"/>
    </row>
    <row r="46" spans="1:8" ht="15.75" x14ac:dyDescent="0.25">
      <c r="A46" s="39"/>
      <c r="B46" s="45" t="s">
        <v>161</v>
      </c>
      <c r="C46" s="40" t="s">
        <v>15</v>
      </c>
      <c r="D46" s="41">
        <v>3935</v>
      </c>
      <c r="E46" s="41" t="s">
        <v>213</v>
      </c>
      <c r="F46" s="41" t="s">
        <v>213</v>
      </c>
      <c r="G46" s="41">
        <v>28647</v>
      </c>
      <c r="H46" s="42" t="s">
        <v>213</v>
      </c>
    </row>
    <row r="47" spans="1:8" ht="15.75" x14ac:dyDescent="0.25">
      <c r="A47" s="39"/>
      <c r="B47" s="45" t="s">
        <v>162</v>
      </c>
      <c r="C47" s="40" t="s">
        <v>15</v>
      </c>
      <c r="D47" s="41">
        <v>180</v>
      </c>
      <c r="E47" s="41" t="s">
        <v>213</v>
      </c>
      <c r="F47" s="41" t="s">
        <v>213</v>
      </c>
      <c r="G47" s="41">
        <v>0</v>
      </c>
      <c r="H47" s="42" t="s">
        <v>213</v>
      </c>
    </row>
    <row r="48" spans="1:8" ht="15.75" x14ac:dyDescent="0.25">
      <c r="A48" s="39"/>
      <c r="B48" s="45" t="s">
        <v>163</v>
      </c>
      <c r="C48" s="40" t="s">
        <v>15</v>
      </c>
      <c r="D48" s="41" t="s">
        <v>213</v>
      </c>
      <c r="E48" s="41" t="s">
        <v>213</v>
      </c>
      <c r="F48" s="41" t="s">
        <v>213</v>
      </c>
      <c r="G48" s="41" t="s">
        <v>213</v>
      </c>
      <c r="H48" s="42" t="s">
        <v>213</v>
      </c>
    </row>
    <row r="49" spans="1:10" ht="47.25" x14ac:dyDescent="0.25">
      <c r="A49" s="39" t="s">
        <v>48</v>
      </c>
      <c r="B49" s="45" t="s">
        <v>50</v>
      </c>
      <c r="C49" s="40" t="s">
        <v>15</v>
      </c>
      <c r="D49" s="53">
        <v>-2962.7016363467555</v>
      </c>
      <c r="E49" s="53">
        <v>-2942.9477199999997</v>
      </c>
      <c r="F49" s="53" t="e">
        <v>#REF!</v>
      </c>
      <c r="G49" s="32">
        <v>-89151.304903698096</v>
      </c>
      <c r="H49" s="33">
        <v>-8853.5291983764619</v>
      </c>
      <c r="I49" s="36"/>
      <c r="J49" s="36"/>
    </row>
    <row r="50" spans="1:10" ht="147.75" customHeight="1" x14ac:dyDescent="0.25">
      <c r="A50" s="39" t="s">
        <v>52</v>
      </c>
      <c r="B50" s="38" t="s">
        <v>121</v>
      </c>
      <c r="C50" s="40" t="s">
        <v>214</v>
      </c>
      <c r="D50" s="132" t="s">
        <v>251</v>
      </c>
      <c r="E50" s="133"/>
      <c r="F50" s="133"/>
      <c r="G50" s="133"/>
      <c r="H50" s="134"/>
    </row>
    <row r="51" spans="1:10" ht="47.25" x14ac:dyDescent="0.25">
      <c r="A51" s="80" t="s">
        <v>51</v>
      </c>
      <c r="B51" s="81" t="s">
        <v>54</v>
      </c>
      <c r="C51" s="82" t="s">
        <v>25</v>
      </c>
      <c r="D51" s="53">
        <v>689.05</v>
      </c>
      <c r="E51" s="53">
        <v>6.0229999999999997</v>
      </c>
      <c r="F51" s="53" t="s">
        <v>213</v>
      </c>
      <c r="G51" s="53" t="s">
        <v>213</v>
      </c>
      <c r="H51" s="54" t="s">
        <v>213</v>
      </c>
    </row>
    <row r="52" spans="1:10" ht="15.75" x14ac:dyDescent="0.25">
      <c r="A52" s="80"/>
      <c r="B52" s="81" t="s">
        <v>23</v>
      </c>
      <c r="C52" s="82"/>
      <c r="D52" s="53"/>
      <c r="E52" s="53"/>
      <c r="F52" s="53"/>
      <c r="G52" s="53"/>
      <c r="H52" s="54"/>
    </row>
    <row r="53" spans="1:10" ht="15.75" hidden="1" x14ac:dyDescent="0.25">
      <c r="A53" s="80"/>
      <c r="B53" s="81" t="s">
        <v>56</v>
      </c>
      <c r="C53" s="82"/>
      <c r="D53" s="53"/>
      <c r="E53" s="53"/>
      <c r="F53" s="53"/>
      <c r="G53" s="53"/>
      <c r="H53" s="54"/>
    </row>
    <row r="54" spans="1:10" ht="15.75" x14ac:dyDescent="0.25">
      <c r="A54" s="80"/>
      <c r="B54" s="81" t="s">
        <v>171</v>
      </c>
      <c r="C54" s="82" t="s">
        <v>25</v>
      </c>
      <c r="D54" s="55">
        <v>15.05</v>
      </c>
      <c r="E54" s="55">
        <v>0.42299999999999999</v>
      </c>
      <c r="F54" s="53" t="s">
        <v>213</v>
      </c>
      <c r="G54" s="53" t="s">
        <v>213</v>
      </c>
      <c r="H54" s="54" t="s">
        <v>213</v>
      </c>
    </row>
    <row r="55" spans="1:10" ht="15.75" x14ac:dyDescent="0.25">
      <c r="A55" s="80"/>
      <c r="B55" s="81" t="s">
        <v>172</v>
      </c>
      <c r="C55" s="82" t="s">
        <v>25</v>
      </c>
      <c r="D55" s="55">
        <v>8</v>
      </c>
      <c r="E55" s="55" t="s">
        <v>213</v>
      </c>
      <c r="F55" s="53" t="s">
        <v>213</v>
      </c>
      <c r="G55" s="53" t="s">
        <v>213</v>
      </c>
      <c r="H55" s="54" t="s">
        <v>213</v>
      </c>
    </row>
    <row r="56" spans="1:10" ht="15.75" x14ac:dyDescent="0.25">
      <c r="A56" s="80"/>
      <c r="B56" s="81" t="s">
        <v>173</v>
      </c>
      <c r="C56" s="82" t="s">
        <v>25</v>
      </c>
      <c r="D56" s="55">
        <v>16</v>
      </c>
      <c r="E56" s="55" t="s">
        <v>213</v>
      </c>
      <c r="F56" s="53" t="s">
        <v>213</v>
      </c>
      <c r="G56" s="53" t="s">
        <v>213</v>
      </c>
      <c r="H56" s="54" t="s">
        <v>213</v>
      </c>
    </row>
    <row r="57" spans="1:10" ht="15.75" x14ac:dyDescent="0.25">
      <c r="A57" s="80"/>
      <c r="B57" s="81" t="s">
        <v>174</v>
      </c>
      <c r="C57" s="82" t="s">
        <v>25</v>
      </c>
      <c r="D57" s="55">
        <v>8.8000000000000007</v>
      </c>
      <c r="E57" s="55" t="s">
        <v>213</v>
      </c>
      <c r="F57" s="53" t="s">
        <v>213</v>
      </c>
      <c r="G57" s="53" t="s">
        <v>213</v>
      </c>
      <c r="H57" s="54" t="s">
        <v>213</v>
      </c>
    </row>
    <row r="58" spans="1:10" ht="15.75" x14ac:dyDescent="0.25">
      <c r="A58" s="80"/>
      <c r="B58" s="81" t="s">
        <v>175</v>
      </c>
      <c r="C58" s="82" t="s">
        <v>25</v>
      </c>
      <c r="D58" s="55">
        <v>7.1</v>
      </c>
      <c r="E58" s="55" t="s">
        <v>213</v>
      </c>
      <c r="F58" s="53" t="s">
        <v>213</v>
      </c>
      <c r="G58" s="53" t="s">
        <v>213</v>
      </c>
      <c r="H58" s="54" t="s">
        <v>213</v>
      </c>
    </row>
    <row r="59" spans="1:10" ht="15.75" x14ac:dyDescent="0.25">
      <c r="A59" s="80"/>
      <c r="B59" s="81" t="s">
        <v>176</v>
      </c>
      <c r="C59" s="82" t="s">
        <v>25</v>
      </c>
      <c r="D59" s="55">
        <v>19.5</v>
      </c>
      <c r="E59" s="55" t="s">
        <v>213</v>
      </c>
      <c r="F59" s="53" t="s">
        <v>213</v>
      </c>
      <c r="G59" s="53" t="s">
        <v>213</v>
      </c>
      <c r="H59" s="54" t="s">
        <v>213</v>
      </c>
    </row>
    <row r="60" spans="1:10" ht="15.75" x14ac:dyDescent="0.25">
      <c r="A60" s="80"/>
      <c r="B60" s="81" t="s">
        <v>177</v>
      </c>
      <c r="C60" s="82" t="s">
        <v>25</v>
      </c>
      <c r="D60" s="55">
        <v>2.1</v>
      </c>
      <c r="E60" s="55" t="s">
        <v>213</v>
      </c>
      <c r="F60" s="53" t="s">
        <v>213</v>
      </c>
      <c r="G60" s="53" t="s">
        <v>213</v>
      </c>
      <c r="H60" s="54" t="s">
        <v>213</v>
      </c>
    </row>
    <row r="61" spans="1:10" ht="15.75" x14ac:dyDescent="0.25">
      <c r="A61" s="80"/>
      <c r="B61" s="81" t="s">
        <v>178</v>
      </c>
      <c r="C61" s="82" t="s">
        <v>25</v>
      </c>
      <c r="D61" s="55">
        <v>1.59</v>
      </c>
      <c r="E61" s="55" t="s">
        <v>213</v>
      </c>
      <c r="F61" s="53" t="s">
        <v>213</v>
      </c>
      <c r="G61" s="53" t="s">
        <v>213</v>
      </c>
      <c r="H61" s="54" t="s">
        <v>213</v>
      </c>
    </row>
    <row r="62" spans="1:10" ht="15.75" x14ac:dyDescent="0.25">
      <c r="A62" s="80"/>
      <c r="B62" s="81" t="s">
        <v>179</v>
      </c>
      <c r="C62" s="82" t="s">
        <v>25</v>
      </c>
      <c r="D62" s="55">
        <v>0.17199999999999999</v>
      </c>
      <c r="E62" s="55" t="s">
        <v>213</v>
      </c>
      <c r="F62" s="53" t="s">
        <v>213</v>
      </c>
      <c r="G62" s="53" t="s">
        <v>213</v>
      </c>
      <c r="H62" s="54" t="s">
        <v>213</v>
      </c>
    </row>
    <row r="63" spans="1:10" ht="15.75" x14ac:dyDescent="0.25">
      <c r="A63" s="80"/>
      <c r="B63" s="81" t="s">
        <v>283</v>
      </c>
      <c r="C63" s="82" t="s">
        <v>25</v>
      </c>
      <c r="D63" s="55">
        <v>2.58</v>
      </c>
      <c r="E63" s="55"/>
      <c r="F63" s="53"/>
      <c r="G63" s="53"/>
      <c r="H63" s="54"/>
    </row>
    <row r="64" spans="1:10" ht="15.75" x14ac:dyDescent="0.25">
      <c r="A64" s="80"/>
      <c r="B64" s="81" t="s">
        <v>180</v>
      </c>
      <c r="C64" s="82" t="s">
        <v>25</v>
      </c>
      <c r="D64" s="55">
        <v>12</v>
      </c>
      <c r="E64" s="55">
        <v>4.0999999999999996</v>
      </c>
      <c r="F64" s="53" t="s">
        <v>213</v>
      </c>
      <c r="G64" s="53" t="s">
        <v>213</v>
      </c>
      <c r="H64" s="54" t="s">
        <v>213</v>
      </c>
    </row>
    <row r="65" spans="1:8" ht="15.75" x14ac:dyDescent="0.25">
      <c r="A65" s="80"/>
      <c r="B65" s="81" t="s">
        <v>181</v>
      </c>
      <c r="C65" s="82" t="s">
        <v>25</v>
      </c>
      <c r="D65" s="55">
        <v>5.96</v>
      </c>
      <c r="E65" s="55" t="s">
        <v>213</v>
      </c>
      <c r="F65" s="53" t="s">
        <v>213</v>
      </c>
      <c r="G65" s="53" t="s">
        <v>213</v>
      </c>
      <c r="H65" s="54" t="s">
        <v>213</v>
      </c>
    </row>
    <row r="66" spans="1:8" ht="15.75" x14ac:dyDescent="0.25">
      <c r="A66" s="80"/>
      <c r="B66" s="81" t="s">
        <v>182</v>
      </c>
      <c r="C66" s="82" t="s">
        <v>25</v>
      </c>
      <c r="D66" s="55">
        <v>2.83</v>
      </c>
      <c r="E66" s="55" t="s">
        <v>213</v>
      </c>
      <c r="F66" s="53" t="s">
        <v>213</v>
      </c>
      <c r="G66" s="53" t="s">
        <v>213</v>
      </c>
      <c r="H66" s="54" t="s">
        <v>213</v>
      </c>
    </row>
    <row r="67" spans="1:8" ht="15.75" x14ac:dyDescent="0.25">
      <c r="A67" s="80"/>
      <c r="B67" s="81" t="s">
        <v>183</v>
      </c>
      <c r="C67" s="82" t="s">
        <v>25</v>
      </c>
      <c r="D67" s="55">
        <v>16</v>
      </c>
      <c r="E67" s="55" t="s">
        <v>213</v>
      </c>
      <c r="F67" s="53" t="s">
        <v>213</v>
      </c>
      <c r="G67" s="53" t="s">
        <v>213</v>
      </c>
      <c r="H67" s="54" t="s">
        <v>213</v>
      </c>
    </row>
    <row r="68" spans="1:8" ht="15.75" x14ac:dyDescent="0.25">
      <c r="A68" s="80"/>
      <c r="B68" s="81" t="s">
        <v>184</v>
      </c>
      <c r="C68" s="82" t="s">
        <v>25</v>
      </c>
      <c r="D68" s="55">
        <v>17.149999999999999</v>
      </c>
      <c r="E68" s="55" t="s">
        <v>213</v>
      </c>
      <c r="F68" s="53" t="s">
        <v>213</v>
      </c>
      <c r="G68" s="53" t="s">
        <v>213</v>
      </c>
      <c r="H68" s="54" t="s">
        <v>213</v>
      </c>
    </row>
    <row r="69" spans="1:8" ht="15.75" x14ac:dyDescent="0.25">
      <c r="A69" s="80"/>
      <c r="B69" s="81" t="s">
        <v>185</v>
      </c>
      <c r="C69" s="82" t="s">
        <v>25</v>
      </c>
      <c r="D69" s="55">
        <v>1.81</v>
      </c>
      <c r="E69" s="55" t="s">
        <v>213</v>
      </c>
      <c r="F69" s="53" t="s">
        <v>213</v>
      </c>
      <c r="G69" s="53" t="s">
        <v>213</v>
      </c>
      <c r="H69" s="54" t="s">
        <v>213</v>
      </c>
    </row>
    <row r="70" spans="1:8" ht="15.75" x14ac:dyDescent="0.25">
      <c r="A70" s="80"/>
      <c r="B70" s="81" t="s">
        <v>186</v>
      </c>
      <c r="C70" s="82" t="s">
        <v>25</v>
      </c>
      <c r="D70" s="55">
        <v>11.5</v>
      </c>
      <c r="E70" s="55" t="s">
        <v>213</v>
      </c>
      <c r="F70" s="53" t="s">
        <v>213</v>
      </c>
      <c r="G70" s="53" t="s">
        <v>213</v>
      </c>
      <c r="H70" s="54" t="s">
        <v>213</v>
      </c>
    </row>
    <row r="71" spans="1:8" ht="15.75" x14ac:dyDescent="0.25">
      <c r="A71" s="80"/>
      <c r="B71" s="81" t="s">
        <v>187</v>
      </c>
      <c r="C71" s="82" t="s">
        <v>25</v>
      </c>
      <c r="D71" s="55">
        <v>5</v>
      </c>
      <c r="E71" s="55" t="s">
        <v>213</v>
      </c>
      <c r="F71" s="53" t="s">
        <v>213</v>
      </c>
      <c r="G71" s="53" t="s">
        <v>213</v>
      </c>
      <c r="H71" s="54" t="s">
        <v>213</v>
      </c>
    </row>
    <row r="72" spans="1:8" ht="15.75" x14ac:dyDescent="0.25">
      <c r="A72" s="80"/>
      <c r="B72" s="81" t="s">
        <v>188</v>
      </c>
      <c r="C72" s="82" t="s">
        <v>25</v>
      </c>
      <c r="D72" s="55">
        <v>0.28000000000000003</v>
      </c>
      <c r="E72" s="55" t="s">
        <v>213</v>
      </c>
      <c r="F72" s="53" t="s">
        <v>213</v>
      </c>
      <c r="G72" s="53" t="s">
        <v>213</v>
      </c>
      <c r="H72" s="54" t="s">
        <v>213</v>
      </c>
    </row>
    <row r="73" spans="1:8" ht="15.75" x14ac:dyDescent="0.25">
      <c r="A73" s="80"/>
      <c r="B73" s="81" t="s">
        <v>231</v>
      </c>
      <c r="C73" s="82" t="s">
        <v>25</v>
      </c>
      <c r="D73" s="55">
        <v>19.5</v>
      </c>
      <c r="E73" s="55" t="s">
        <v>213</v>
      </c>
      <c r="F73" s="53" t="s">
        <v>213</v>
      </c>
      <c r="G73" s="53" t="s">
        <v>213</v>
      </c>
      <c r="H73" s="54" t="s">
        <v>213</v>
      </c>
    </row>
    <row r="74" spans="1:8" ht="15.75" x14ac:dyDescent="0.25">
      <c r="A74" s="80"/>
      <c r="B74" s="81" t="s">
        <v>232</v>
      </c>
      <c r="C74" s="82" t="s">
        <v>25</v>
      </c>
      <c r="D74" s="55">
        <v>5.6</v>
      </c>
      <c r="E74" s="55" t="s">
        <v>213</v>
      </c>
      <c r="F74" s="53" t="s">
        <v>213</v>
      </c>
      <c r="G74" s="53" t="s">
        <v>213</v>
      </c>
      <c r="H74" s="54" t="s">
        <v>213</v>
      </c>
    </row>
    <row r="75" spans="1:8" ht="15.75" x14ac:dyDescent="0.25">
      <c r="A75" s="80"/>
      <c r="B75" s="81" t="s">
        <v>189</v>
      </c>
      <c r="C75" s="82" t="s">
        <v>25</v>
      </c>
      <c r="D75" s="55">
        <v>1.39</v>
      </c>
      <c r="E75" s="55" t="s">
        <v>213</v>
      </c>
      <c r="F75" s="53" t="s">
        <v>213</v>
      </c>
      <c r="G75" s="53" t="s">
        <v>213</v>
      </c>
      <c r="H75" s="54" t="s">
        <v>213</v>
      </c>
    </row>
    <row r="76" spans="1:8" ht="15.75" x14ac:dyDescent="0.25">
      <c r="A76" s="80"/>
      <c r="B76" s="81" t="s">
        <v>190</v>
      </c>
      <c r="C76" s="82" t="s">
        <v>25</v>
      </c>
      <c r="D76" s="55">
        <v>3.43</v>
      </c>
      <c r="E76" s="55">
        <v>1.5</v>
      </c>
      <c r="F76" s="53" t="s">
        <v>213</v>
      </c>
      <c r="G76" s="53" t="s">
        <v>213</v>
      </c>
      <c r="H76" s="54" t="s">
        <v>213</v>
      </c>
    </row>
    <row r="77" spans="1:8" ht="15.75" x14ac:dyDescent="0.25">
      <c r="A77" s="80"/>
      <c r="B77" s="81" t="s">
        <v>191</v>
      </c>
      <c r="C77" s="82" t="s">
        <v>25</v>
      </c>
      <c r="D77" s="55">
        <v>19.5</v>
      </c>
      <c r="E77" s="55" t="s">
        <v>213</v>
      </c>
      <c r="F77" s="53" t="s">
        <v>213</v>
      </c>
      <c r="G77" s="53" t="s">
        <v>213</v>
      </c>
      <c r="H77" s="54" t="s">
        <v>213</v>
      </c>
    </row>
    <row r="78" spans="1:8" ht="15.75" x14ac:dyDescent="0.25">
      <c r="A78" s="80"/>
      <c r="B78" s="81" t="s">
        <v>192</v>
      </c>
      <c r="C78" s="82" t="s">
        <v>25</v>
      </c>
      <c r="D78" s="55">
        <v>24</v>
      </c>
      <c r="E78" s="55" t="s">
        <v>213</v>
      </c>
      <c r="F78" s="53" t="s">
        <v>213</v>
      </c>
      <c r="G78" s="53" t="s">
        <v>213</v>
      </c>
      <c r="H78" s="54" t="s">
        <v>213</v>
      </c>
    </row>
    <row r="79" spans="1:8" ht="15.75" x14ac:dyDescent="0.25">
      <c r="A79" s="80"/>
      <c r="B79" s="81" t="s">
        <v>193</v>
      </c>
      <c r="C79" s="82" t="s">
        <v>25</v>
      </c>
      <c r="D79" s="55">
        <v>0.8</v>
      </c>
      <c r="E79" s="55" t="s">
        <v>213</v>
      </c>
      <c r="F79" s="53" t="s">
        <v>213</v>
      </c>
      <c r="G79" s="53" t="s">
        <v>213</v>
      </c>
      <c r="H79" s="54" t="s">
        <v>213</v>
      </c>
    </row>
    <row r="80" spans="1:8" ht="15.75" x14ac:dyDescent="0.25">
      <c r="A80" s="80"/>
      <c r="B80" s="81" t="s">
        <v>194</v>
      </c>
      <c r="C80" s="82" t="s">
        <v>25</v>
      </c>
      <c r="D80" s="55">
        <v>26</v>
      </c>
      <c r="E80" s="55" t="s">
        <v>213</v>
      </c>
      <c r="F80" s="53" t="s">
        <v>213</v>
      </c>
      <c r="G80" s="53" t="s">
        <v>213</v>
      </c>
      <c r="H80" s="54" t="s">
        <v>213</v>
      </c>
    </row>
    <row r="81" spans="1:8" ht="15.75" x14ac:dyDescent="0.25">
      <c r="A81" s="80"/>
      <c r="B81" s="81" t="s">
        <v>195</v>
      </c>
      <c r="C81" s="82" t="s">
        <v>25</v>
      </c>
      <c r="D81" s="55">
        <v>0.17199999999999999</v>
      </c>
      <c r="E81" s="55" t="s">
        <v>213</v>
      </c>
      <c r="F81" s="53" t="s">
        <v>213</v>
      </c>
      <c r="G81" s="53" t="s">
        <v>213</v>
      </c>
      <c r="H81" s="54" t="s">
        <v>213</v>
      </c>
    </row>
    <row r="82" spans="1:8" ht="15.75" x14ac:dyDescent="0.25">
      <c r="A82" s="80"/>
      <c r="B82" s="81" t="s">
        <v>235</v>
      </c>
      <c r="C82" s="82" t="s">
        <v>25</v>
      </c>
      <c r="D82" s="55">
        <v>0.60299999999999998</v>
      </c>
      <c r="E82" s="55" t="s">
        <v>213</v>
      </c>
      <c r="F82" s="53"/>
      <c r="G82" s="53"/>
      <c r="H82" s="54"/>
    </row>
    <row r="83" spans="1:8" ht="15.75" x14ac:dyDescent="0.25">
      <c r="A83" s="80"/>
      <c r="B83" s="81" t="s">
        <v>196</v>
      </c>
      <c r="C83" s="82" t="s">
        <v>25</v>
      </c>
      <c r="D83" s="55">
        <v>3.85</v>
      </c>
      <c r="E83" s="55" t="s">
        <v>213</v>
      </c>
      <c r="F83" s="53" t="s">
        <v>213</v>
      </c>
      <c r="G83" s="53" t="s">
        <v>213</v>
      </c>
      <c r="H83" s="54" t="s">
        <v>213</v>
      </c>
    </row>
    <row r="84" spans="1:8" ht="15.75" x14ac:dyDescent="0.25">
      <c r="A84" s="80"/>
      <c r="B84" s="81" t="s">
        <v>197</v>
      </c>
      <c r="C84" s="82" t="s">
        <v>25</v>
      </c>
      <c r="D84" s="55">
        <v>28.7</v>
      </c>
      <c r="E84" s="55" t="s">
        <v>213</v>
      </c>
      <c r="F84" s="53" t="s">
        <v>213</v>
      </c>
      <c r="G84" s="53" t="s">
        <v>213</v>
      </c>
      <c r="H84" s="54" t="s">
        <v>213</v>
      </c>
    </row>
    <row r="85" spans="1:8" ht="15.75" x14ac:dyDescent="0.25">
      <c r="A85" s="80"/>
      <c r="B85" s="81" t="s">
        <v>198</v>
      </c>
      <c r="C85" s="82" t="s">
        <v>25</v>
      </c>
      <c r="D85" s="55">
        <v>5</v>
      </c>
      <c r="E85" s="55" t="s">
        <v>213</v>
      </c>
      <c r="F85" s="53" t="s">
        <v>213</v>
      </c>
      <c r="G85" s="53" t="s">
        <v>213</v>
      </c>
      <c r="H85" s="54" t="s">
        <v>213</v>
      </c>
    </row>
    <row r="86" spans="1:8" ht="15.75" x14ac:dyDescent="0.25">
      <c r="A86" s="80"/>
      <c r="B86" s="81" t="s">
        <v>199</v>
      </c>
      <c r="C86" s="82" t="s">
        <v>25</v>
      </c>
      <c r="D86" s="55">
        <v>0.34399999999999997</v>
      </c>
      <c r="E86" s="55" t="s">
        <v>213</v>
      </c>
      <c r="F86" s="53" t="s">
        <v>213</v>
      </c>
      <c r="G86" s="53" t="s">
        <v>213</v>
      </c>
      <c r="H86" s="54" t="s">
        <v>213</v>
      </c>
    </row>
    <row r="87" spans="1:8" ht="15.75" x14ac:dyDescent="0.25">
      <c r="A87" s="80"/>
      <c r="B87" s="81" t="s">
        <v>200</v>
      </c>
      <c r="C87" s="82" t="s">
        <v>25</v>
      </c>
      <c r="D87" s="55">
        <v>1.7</v>
      </c>
      <c r="E87" s="55" t="s">
        <v>213</v>
      </c>
      <c r="F87" s="53" t="s">
        <v>213</v>
      </c>
      <c r="G87" s="53" t="s">
        <v>213</v>
      </c>
      <c r="H87" s="54" t="s">
        <v>213</v>
      </c>
    </row>
    <row r="88" spans="1:8" ht="15.75" x14ac:dyDescent="0.25">
      <c r="A88" s="80"/>
      <c r="B88" s="81" t="s">
        <v>201</v>
      </c>
      <c r="C88" s="82" t="s">
        <v>25</v>
      </c>
      <c r="D88" s="55">
        <v>24</v>
      </c>
      <c r="E88" s="55" t="s">
        <v>213</v>
      </c>
      <c r="F88" s="53" t="s">
        <v>213</v>
      </c>
      <c r="G88" s="53" t="s">
        <v>213</v>
      </c>
      <c r="H88" s="54" t="s">
        <v>213</v>
      </c>
    </row>
    <row r="89" spans="1:8" ht="15.75" x14ac:dyDescent="0.25">
      <c r="A89" s="80"/>
      <c r="B89" s="81" t="s">
        <v>203</v>
      </c>
      <c r="C89" s="82" t="s">
        <v>25</v>
      </c>
      <c r="D89" s="55">
        <v>5.87</v>
      </c>
      <c r="E89" s="55" t="s">
        <v>213</v>
      </c>
      <c r="F89" s="53" t="s">
        <v>213</v>
      </c>
      <c r="G89" s="53" t="s">
        <v>213</v>
      </c>
      <c r="H89" s="54" t="s">
        <v>213</v>
      </c>
    </row>
    <row r="90" spans="1:8" ht="15.75" x14ac:dyDescent="0.25">
      <c r="A90" s="80"/>
      <c r="B90" s="81" t="s">
        <v>204</v>
      </c>
      <c r="C90" s="82" t="s">
        <v>25</v>
      </c>
      <c r="D90" s="55">
        <v>4.2</v>
      </c>
      <c r="E90" s="55" t="s">
        <v>213</v>
      </c>
      <c r="F90" s="53" t="s">
        <v>213</v>
      </c>
      <c r="G90" s="53" t="s">
        <v>213</v>
      </c>
      <c r="H90" s="54" t="s">
        <v>213</v>
      </c>
    </row>
    <row r="91" spans="1:8" ht="15.75" x14ac:dyDescent="0.25">
      <c r="A91" s="80"/>
      <c r="B91" s="81" t="s">
        <v>205</v>
      </c>
      <c r="C91" s="82" t="s">
        <v>25</v>
      </c>
      <c r="D91" s="55">
        <v>7.5</v>
      </c>
      <c r="E91" s="55" t="s">
        <v>213</v>
      </c>
      <c r="F91" s="53" t="s">
        <v>213</v>
      </c>
      <c r="G91" s="53" t="s">
        <v>213</v>
      </c>
      <c r="H91" s="54" t="s">
        <v>213</v>
      </c>
    </row>
    <row r="92" spans="1:8" ht="15.75" x14ac:dyDescent="0.25">
      <c r="A92" s="80"/>
      <c r="B92" s="83" t="s">
        <v>206</v>
      </c>
      <c r="C92" s="82" t="s">
        <v>25</v>
      </c>
      <c r="D92" s="55">
        <v>70</v>
      </c>
      <c r="E92" s="55" t="s">
        <v>213</v>
      </c>
      <c r="F92" s="53" t="s">
        <v>213</v>
      </c>
      <c r="G92" s="53" t="s">
        <v>213</v>
      </c>
      <c r="H92" s="54" t="s">
        <v>213</v>
      </c>
    </row>
    <row r="93" spans="1:8" ht="15.75" x14ac:dyDescent="0.25">
      <c r="A93" s="80"/>
      <c r="B93" s="81" t="s">
        <v>207</v>
      </c>
      <c r="C93" s="82" t="s">
        <v>25</v>
      </c>
      <c r="D93" s="55">
        <v>270</v>
      </c>
      <c r="E93" s="55" t="s">
        <v>213</v>
      </c>
      <c r="F93" s="53" t="s">
        <v>213</v>
      </c>
      <c r="G93" s="53" t="s">
        <v>213</v>
      </c>
      <c r="H93" s="54" t="s">
        <v>213</v>
      </c>
    </row>
    <row r="94" spans="1:8" ht="15.75" x14ac:dyDescent="0.25">
      <c r="A94" s="80"/>
      <c r="B94" s="81" t="s">
        <v>208</v>
      </c>
      <c r="C94" s="82" t="s">
        <v>25</v>
      </c>
      <c r="D94" s="55">
        <v>1.4</v>
      </c>
      <c r="E94" s="55" t="s">
        <v>213</v>
      </c>
      <c r="F94" s="53" t="s">
        <v>213</v>
      </c>
      <c r="G94" s="53" t="s">
        <v>213</v>
      </c>
      <c r="H94" s="54" t="s">
        <v>213</v>
      </c>
    </row>
    <row r="95" spans="1:8" ht="15.75" x14ac:dyDescent="0.25">
      <c r="A95" s="80"/>
      <c r="B95" s="81" t="s">
        <v>209</v>
      </c>
      <c r="C95" s="82" t="s">
        <v>25</v>
      </c>
      <c r="D95" s="55">
        <v>1.5</v>
      </c>
      <c r="E95" s="55" t="s">
        <v>213</v>
      </c>
      <c r="F95" s="53" t="s">
        <v>213</v>
      </c>
      <c r="G95" s="53" t="s">
        <v>213</v>
      </c>
      <c r="H95" s="54" t="s">
        <v>213</v>
      </c>
    </row>
    <row r="96" spans="1:8" ht="15.75" x14ac:dyDescent="0.25">
      <c r="A96" s="80"/>
      <c r="B96" s="81" t="s">
        <v>210</v>
      </c>
      <c r="C96" s="82" t="s">
        <v>25</v>
      </c>
      <c r="D96" s="55">
        <v>2.1</v>
      </c>
      <c r="E96" s="55" t="s">
        <v>213</v>
      </c>
      <c r="F96" s="53" t="s">
        <v>213</v>
      </c>
      <c r="G96" s="53" t="s">
        <v>213</v>
      </c>
      <c r="H96" s="54" t="s">
        <v>213</v>
      </c>
    </row>
    <row r="97" spans="1:8" ht="15.75" x14ac:dyDescent="0.25">
      <c r="A97" s="80"/>
      <c r="B97" s="81" t="s">
        <v>211</v>
      </c>
      <c r="C97" s="82" t="s">
        <v>25</v>
      </c>
      <c r="D97" s="55">
        <v>1.5</v>
      </c>
      <c r="E97" s="55" t="s">
        <v>213</v>
      </c>
      <c r="F97" s="53" t="s">
        <v>213</v>
      </c>
      <c r="G97" s="53" t="s">
        <v>213</v>
      </c>
      <c r="H97" s="54" t="s">
        <v>213</v>
      </c>
    </row>
    <row r="98" spans="1:8" ht="15.75" x14ac:dyDescent="0.25">
      <c r="A98" s="80"/>
      <c r="B98" s="81" t="s">
        <v>202</v>
      </c>
      <c r="C98" s="82" t="s">
        <v>25</v>
      </c>
      <c r="D98" s="55">
        <v>6.3639999999999999</v>
      </c>
      <c r="E98" s="55" t="s">
        <v>213</v>
      </c>
      <c r="F98" s="53" t="s">
        <v>213</v>
      </c>
      <c r="G98" s="53" t="s">
        <v>213</v>
      </c>
      <c r="H98" s="54" t="s">
        <v>213</v>
      </c>
    </row>
    <row r="99" spans="1:8" ht="15.75" x14ac:dyDescent="0.25">
      <c r="A99" s="80"/>
      <c r="B99" s="81" t="s">
        <v>253</v>
      </c>
      <c r="C99" s="82" t="s">
        <v>25</v>
      </c>
      <c r="D99" s="55">
        <v>0.6</v>
      </c>
      <c r="E99" s="55" t="s">
        <v>213</v>
      </c>
      <c r="F99" s="53" t="s">
        <v>213</v>
      </c>
      <c r="G99" s="53" t="s">
        <v>213</v>
      </c>
      <c r="H99" s="54" t="s">
        <v>213</v>
      </c>
    </row>
    <row r="100" spans="1:8" ht="56.25" customHeight="1" x14ac:dyDescent="0.25">
      <c r="A100" s="80" t="s">
        <v>53</v>
      </c>
      <c r="B100" s="81" t="s">
        <v>26</v>
      </c>
      <c r="C100" s="82" t="s">
        <v>25</v>
      </c>
      <c r="D100" s="64">
        <v>757.00599999999997</v>
      </c>
      <c r="E100" s="64">
        <v>0.68059999999999998</v>
      </c>
      <c r="F100" s="53" t="s">
        <v>213</v>
      </c>
      <c r="G100" s="53">
        <v>27.104399999999998</v>
      </c>
      <c r="H100" s="54" t="s">
        <v>287</v>
      </c>
    </row>
    <row r="101" spans="1:8" ht="31.5" x14ac:dyDescent="0.25">
      <c r="A101" s="80" t="s">
        <v>55</v>
      </c>
      <c r="B101" s="81" t="s">
        <v>27</v>
      </c>
      <c r="C101" s="82" t="s">
        <v>28</v>
      </c>
      <c r="D101" s="53">
        <v>1071.76</v>
      </c>
      <c r="E101" s="53">
        <v>0.49801289999999998</v>
      </c>
      <c r="F101" s="53" t="s">
        <v>213</v>
      </c>
      <c r="G101" s="53" t="s">
        <v>213</v>
      </c>
      <c r="H101" s="54" t="s">
        <v>279</v>
      </c>
    </row>
    <row r="102" spans="1:8" ht="31.5" customHeight="1" x14ac:dyDescent="0.25">
      <c r="A102" s="80" t="s">
        <v>57</v>
      </c>
      <c r="B102" s="81" t="s">
        <v>29</v>
      </c>
      <c r="C102" s="82" t="s">
        <v>28</v>
      </c>
      <c r="D102" s="53" t="s">
        <v>213</v>
      </c>
      <c r="E102" s="53" t="s">
        <v>213</v>
      </c>
      <c r="F102" s="53" t="e">
        <v>#REF!</v>
      </c>
      <c r="G102" s="53">
        <v>233.37</v>
      </c>
      <c r="H102" s="54" t="s">
        <v>213</v>
      </c>
    </row>
    <row r="103" spans="1:8" ht="63" x14ac:dyDescent="0.25">
      <c r="A103" s="80" t="s">
        <v>59</v>
      </c>
      <c r="B103" s="81" t="s">
        <v>58</v>
      </c>
      <c r="C103" s="82" t="s">
        <v>28</v>
      </c>
      <c r="D103" s="55">
        <v>968.84</v>
      </c>
      <c r="E103" s="55">
        <v>0.29528699999999997</v>
      </c>
      <c r="F103" s="55" t="e">
        <v>#REF!</v>
      </c>
      <c r="G103" s="55">
        <v>1044.76</v>
      </c>
      <c r="H103" s="54" t="s">
        <v>280</v>
      </c>
    </row>
    <row r="104" spans="1:8" ht="15.75" x14ac:dyDescent="0.25">
      <c r="A104" s="80"/>
      <c r="B104" s="81" t="s">
        <v>23</v>
      </c>
      <c r="C104" s="82"/>
      <c r="D104" s="55"/>
      <c r="E104" s="55"/>
      <c r="F104" s="55"/>
      <c r="G104" s="55"/>
      <c r="H104" s="54"/>
    </row>
    <row r="105" spans="1:8" ht="15.75" x14ac:dyDescent="0.25">
      <c r="A105" s="80"/>
      <c r="B105" s="81" t="s">
        <v>165</v>
      </c>
      <c r="C105" s="84" t="s">
        <v>30</v>
      </c>
      <c r="D105" s="55">
        <v>944.99</v>
      </c>
      <c r="E105" s="55">
        <v>0.29292470399999998</v>
      </c>
      <c r="F105" s="55" t="e">
        <v>#REF!</v>
      </c>
      <c r="G105" s="55" t="s">
        <v>213</v>
      </c>
      <c r="H105" s="54" t="s">
        <v>213</v>
      </c>
    </row>
    <row r="106" spans="1:8" ht="47.25" x14ac:dyDescent="0.25">
      <c r="A106" s="80"/>
      <c r="B106" s="81" t="s">
        <v>166</v>
      </c>
      <c r="C106" s="84" t="s">
        <v>30</v>
      </c>
      <c r="D106" s="55">
        <v>23.85</v>
      </c>
      <c r="E106" s="89">
        <v>2.3622959999999998E-3</v>
      </c>
      <c r="F106" s="55" t="e">
        <v>#REF!</v>
      </c>
      <c r="G106" s="55" t="s">
        <v>213</v>
      </c>
      <c r="H106" s="54" t="s">
        <v>281</v>
      </c>
    </row>
    <row r="107" spans="1:8" ht="31.5" x14ac:dyDescent="0.25">
      <c r="A107" s="80" t="s">
        <v>60</v>
      </c>
      <c r="B107" s="81" t="s">
        <v>62</v>
      </c>
      <c r="C107" s="85" t="s">
        <v>164</v>
      </c>
      <c r="D107" s="53">
        <v>192784.91</v>
      </c>
      <c r="E107" s="53">
        <v>266.77999999999997</v>
      </c>
      <c r="F107" s="53" t="e">
        <v>#REF!</v>
      </c>
      <c r="G107" s="53">
        <v>196230.67</v>
      </c>
      <c r="H107" s="54" t="s">
        <v>213</v>
      </c>
    </row>
    <row r="108" spans="1:8" ht="31.5" x14ac:dyDescent="0.25">
      <c r="A108" s="80" t="s">
        <v>61</v>
      </c>
      <c r="B108" s="81" t="s">
        <v>63</v>
      </c>
      <c r="C108" s="85" t="s">
        <v>216</v>
      </c>
      <c r="D108" s="53">
        <v>270137.32</v>
      </c>
      <c r="E108" s="53">
        <v>0.25</v>
      </c>
      <c r="F108" s="53" t="e">
        <v>#REF!</v>
      </c>
      <c r="G108" s="53">
        <v>212083.54</v>
      </c>
      <c r="H108" s="54" t="s">
        <v>213</v>
      </c>
    </row>
    <row r="109" spans="1:8" ht="31.5" x14ac:dyDescent="0.25">
      <c r="A109" s="80" t="s">
        <v>64</v>
      </c>
      <c r="B109" s="81" t="s">
        <v>66</v>
      </c>
      <c r="C109" s="86" t="s">
        <v>30</v>
      </c>
      <c r="D109" s="53">
        <v>231.49</v>
      </c>
      <c r="E109" s="53">
        <v>0.63</v>
      </c>
      <c r="F109" s="53" t="e">
        <v>#REF!</v>
      </c>
      <c r="G109" s="53">
        <v>233.37</v>
      </c>
      <c r="H109" s="54" t="s">
        <v>213</v>
      </c>
    </row>
    <row r="110" spans="1:8" ht="31.5" x14ac:dyDescent="0.25">
      <c r="A110" s="80" t="s">
        <v>65</v>
      </c>
      <c r="B110" s="81" t="s">
        <v>269</v>
      </c>
      <c r="C110" s="82" t="s">
        <v>31</v>
      </c>
      <c r="D110" s="53">
        <v>456.60006403180529</v>
      </c>
      <c r="E110" s="53">
        <v>0.32685443166126404</v>
      </c>
      <c r="F110" s="53" t="e">
        <v>#REF!</v>
      </c>
      <c r="G110" s="53">
        <v>492.4562917169568</v>
      </c>
      <c r="H110" s="54">
        <v>31.0967898195765</v>
      </c>
    </row>
    <row r="111" spans="1:8" ht="47.25" x14ac:dyDescent="0.25">
      <c r="A111" s="80" t="s">
        <v>68</v>
      </c>
      <c r="B111" s="81" t="s">
        <v>67</v>
      </c>
      <c r="C111" s="82" t="s">
        <v>31</v>
      </c>
      <c r="D111" s="53">
        <v>1.5181505066331644</v>
      </c>
      <c r="E111" s="53">
        <v>1.0867589825551982E-3</v>
      </c>
      <c r="F111" s="53" t="e">
        <v>#REF!</v>
      </c>
      <c r="G111" s="53">
        <v>1.6373689529590394</v>
      </c>
      <c r="H111" s="54">
        <v>0.10339378142524007</v>
      </c>
    </row>
    <row r="112" spans="1:8" ht="47.25" x14ac:dyDescent="0.25">
      <c r="A112" s="80" t="s">
        <v>69</v>
      </c>
      <c r="B112" s="81" t="s">
        <v>32</v>
      </c>
      <c r="C112" s="82" t="s">
        <v>33</v>
      </c>
      <c r="D112" s="53">
        <v>165.73</v>
      </c>
      <c r="E112" s="53" t="s">
        <v>213</v>
      </c>
      <c r="F112" s="53" t="s">
        <v>213</v>
      </c>
      <c r="G112" s="53" t="s">
        <v>213</v>
      </c>
      <c r="H112" s="54" t="s">
        <v>213</v>
      </c>
    </row>
    <row r="113" spans="1:8" ht="15.75" x14ac:dyDescent="0.25">
      <c r="A113" s="80"/>
      <c r="B113" s="81" t="s">
        <v>23</v>
      </c>
      <c r="C113" s="82"/>
      <c r="D113" s="53"/>
      <c r="E113" s="53"/>
      <c r="F113" s="53"/>
      <c r="G113" s="53"/>
      <c r="H113" s="54"/>
    </row>
    <row r="114" spans="1:8" ht="15.75" hidden="1" x14ac:dyDescent="0.25">
      <c r="A114" s="80"/>
      <c r="B114" s="81" t="s">
        <v>71</v>
      </c>
      <c r="C114" s="82"/>
      <c r="D114" s="53"/>
      <c r="E114" s="53"/>
      <c r="F114" s="53"/>
      <c r="G114" s="53"/>
      <c r="H114" s="54"/>
    </row>
    <row r="115" spans="1:8" ht="15.75" x14ac:dyDescent="0.25">
      <c r="A115" s="80"/>
      <c r="B115" s="81" t="s">
        <v>171</v>
      </c>
      <c r="C115" s="82" t="s">
        <v>33</v>
      </c>
      <c r="D115" s="55">
        <v>174</v>
      </c>
      <c r="E115" s="55">
        <v>174</v>
      </c>
      <c r="F115" s="53"/>
      <c r="G115" s="53" t="s">
        <v>213</v>
      </c>
      <c r="H115" s="54" t="s">
        <v>213</v>
      </c>
    </row>
    <row r="116" spans="1:8" ht="15.75" x14ac:dyDescent="0.25">
      <c r="A116" s="80"/>
      <c r="B116" s="81" t="s">
        <v>172</v>
      </c>
      <c r="C116" s="82" t="s">
        <v>33</v>
      </c>
      <c r="D116" s="55">
        <v>162.6</v>
      </c>
      <c r="E116" s="55" t="s">
        <v>213</v>
      </c>
      <c r="F116" s="53" t="s">
        <v>213</v>
      </c>
      <c r="G116" s="53" t="s">
        <v>213</v>
      </c>
      <c r="H116" s="54" t="s">
        <v>213</v>
      </c>
    </row>
    <row r="117" spans="1:8" ht="15.75" x14ac:dyDescent="0.25">
      <c r="A117" s="80"/>
      <c r="B117" s="81" t="s">
        <v>173</v>
      </c>
      <c r="C117" s="82" t="s">
        <v>33</v>
      </c>
      <c r="D117" s="55">
        <v>160.5</v>
      </c>
      <c r="E117" s="55" t="s">
        <v>213</v>
      </c>
      <c r="F117" s="53" t="s">
        <v>213</v>
      </c>
      <c r="G117" s="53" t="s">
        <v>213</v>
      </c>
      <c r="H117" s="54" t="s">
        <v>213</v>
      </c>
    </row>
    <row r="118" spans="1:8" ht="15.75" x14ac:dyDescent="0.25">
      <c r="A118" s="80"/>
      <c r="B118" s="81" t="s">
        <v>174</v>
      </c>
      <c r="C118" s="82" t="s">
        <v>33</v>
      </c>
      <c r="D118" s="55">
        <v>163.19999999999999</v>
      </c>
      <c r="E118" s="55" t="s">
        <v>213</v>
      </c>
      <c r="F118" s="53" t="s">
        <v>213</v>
      </c>
      <c r="G118" s="53" t="s">
        <v>213</v>
      </c>
      <c r="H118" s="54" t="s">
        <v>213</v>
      </c>
    </row>
    <row r="119" spans="1:8" ht="15.75" x14ac:dyDescent="0.25">
      <c r="A119" s="80"/>
      <c r="B119" s="81" t="s">
        <v>175</v>
      </c>
      <c r="C119" s="82" t="s">
        <v>33</v>
      </c>
      <c r="D119" s="55">
        <v>175.2</v>
      </c>
      <c r="E119" s="55" t="s">
        <v>213</v>
      </c>
      <c r="F119" s="53" t="s">
        <v>213</v>
      </c>
      <c r="G119" s="53" t="s">
        <v>213</v>
      </c>
      <c r="H119" s="54" t="s">
        <v>213</v>
      </c>
    </row>
    <row r="120" spans="1:8" ht="15.75" x14ac:dyDescent="0.25">
      <c r="A120" s="80"/>
      <c r="B120" s="81" t="s">
        <v>176</v>
      </c>
      <c r="C120" s="82" t="s">
        <v>33</v>
      </c>
      <c r="D120" s="55">
        <v>162.6</v>
      </c>
      <c r="E120" s="55" t="s">
        <v>213</v>
      </c>
      <c r="F120" s="53" t="s">
        <v>213</v>
      </c>
      <c r="G120" s="53" t="s">
        <v>213</v>
      </c>
      <c r="H120" s="54" t="s">
        <v>213</v>
      </c>
    </row>
    <row r="121" spans="1:8" ht="15.75" x14ac:dyDescent="0.25">
      <c r="A121" s="80"/>
      <c r="B121" s="81" t="s">
        <v>177</v>
      </c>
      <c r="C121" s="82" t="s">
        <v>33</v>
      </c>
      <c r="D121" s="55">
        <v>189.5</v>
      </c>
      <c r="E121" s="55" t="s">
        <v>213</v>
      </c>
      <c r="F121" s="53" t="s">
        <v>213</v>
      </c>
      <c r="G121" s="53" t="s">
        <v>213</v>
      </c>
      <c r="H121" s="54" t="s">
        <v>213</v>
      </c>
    </row>
    <row r="122" spans="1:8" ht="15.75" x14ac:dyDescent="0.25">
      <c r="A122" s="80"/>
      <c r="B122" s="81" t="s">
        <v>178</v>
      </c>
      <c r="C122" s="82" t="s">
        <v>33</v>
      </c>
      <c r="D122" s="55">
        <v>180.9</v>
      </c>
      <c r="E122" s="55" t="s">
        <v>213</v>
      </c>
      <c r="F122" s="53" t="s">
        <v>213</v>
      </c>
      <c r="G122" s="53" t="s">
        <v>213</v>
      </c>
      <c r="H122" s="54" t="s">
        <v>213</v>
      </c>
    </row>
    <row r="123" spans="1:8" ht="15.75" x14ac:dyDescent="0.25">
      <c r="A123" s="80"/>
      <c r="B123" s="81" t="s">
        <v>179</v>
      </c>
      <c r="C123" s="82" t="s">
        <v>33</v>
      </c>
      <c r="D123" s="55" t="s">
        <v>213</v>
      </c>
      <c r="E123" s="55" t="s">
        <v>213</v>
      </c>
      <c r="F123" s="53" t="s">
        <v>213</v>
      </c>
      <c r="G123" s="53" t="s">
        <v>213</v>
      </c>
      <c r="H123" s="54" t="s">
        <v>213</v>
      </c>
    </row>
    <row r="124" spans="1:8" ht="15.75" x14ac:dyDescent="0.25">
      <c r="A124" s="80"/>
      <c r="B124" s="81" t="s">
        <v>283</v>
      </c>
      <c r="C124" s="82" t="s">
        <v>33</v>
      </c>
      <c r="D124" s="55">
        <v>171.1</v>
      </c>
      <c r="E124" s="55"/>
      <c r="F124" s="53"/>
      <c r="G124" s="53"/>
      <c r="H124" s="54"/>
    </row>
    <row r="125" spans="1:8" ht="15.75" x14ac:dyDescent="0.25">
      <c r="A125" s="80"/>
      <c r="B125" s="81" t="s">
        <v>180</v>
      </c>
      <c r="C125" s="82" t="s">
        <v>33</v>
      </c>
      <c r="D125" s="55">
        <v>172.9</v>
      </c>
      <c r="E125" s="55">
        <v>172.9</v>
      </c>
      <c r="F125" s="53" t="s">
        <v>213</v>
      </c>
      <c r="G125" s="53" t="s">
        <v>213</v>
      </c>
      <c r="H125" s="54" t="s">
        <v>213</v>
      </c>
    </row>
    <row r="126" spans="1:8" ht="15.75" x14ac:dyDescent="0.25">
      <c r="A126" s="80"/>
      <c r="B126" s="81" t="s">
        <v>182</v>
      </c>
      <c r="C126" s="82" t="s">
        <v>33</v>
      </c>
      <c r="D126" s="55">
        <v>184.2</v>
      </c>
      <c r="E126" s="55" t="s">
        <v>213</v>
      </c>
      <c r="F126" s="53" t="s">
        <v>213</v>
      </c>
      <c r="G126" s="53" t="s">
        <v>213</v>
      </c>
      <c r="H126" s="54" t="s">
        <v>213</v>
      </c>
    </row>
    <row r="127" spans="1:8" ht="15.75" x14ac:dyDescent="0.25">
      <c r="A127" s="80"/>
      <c r="B127" s="81" t="s">
        <v>183</v>
      </c>
      <c r="C127" s="82" t="s">
        <v>33</v>
      </c>
      <c r="D127" s="55">
        <v>169.1</v>
      </c>
      <c r="E127" s="55" t="s">
        <v>213</v>
      </c>
      <c r="F127" s="53" t="s">
        <v>213</v>
      </c>
      <c r="G127" s="53" t="s">
        <v>213</v>
      </c>
      <c r="H127" s="54" t="s">
        <v>213</v>
      </c>
    </row>
    <row r="128" spans="1:8" ht="15.75" x14ac:dyDescent="0.25">
      <c r="A128" s="80"/>
      <c r="B128" s="81" t="s">
        <v>184</v>
      </c>
      <c r="C128" s="82" t="s">
        <v>33</v>
      </c>
      <c r="D128" s="55">
        <v>190.5</v>
      </c>
      <c r="E128" s="55" t="s">
        <v>213</v>
      </c>
      <c r="F128" s="53" t="s">
        <v>213</v>
      </c>
      <c r="G128" s="53" t="s">
        <v>213</v>
      </c>
      <c r="H128" s="54" t="s">
        <v>213</v>
      </c>
    </row>
    <row r="129" spans="1:8" ht="15.75" x14ac:dyDescent="0.25">
      <c r="A129" s="80"/>
      <c r="B129" s="81" t="s">
        <v>185</v>
      </c>
      <c r="C129" s="82" t="s">
        <v>33</v>
      </c>
      <c r="D129" s="55">
        <v>165.9</v>
      </c>
      <c r="E129" s="55" t="s">
        <v>213</v>
      </c>
      <c r="F129" s="53" t="s">
        <v>213</v>
      </c>
      <c r="G129" s="53" t="s">
        <v>213</v>
      </c>
      <c r="H129" s="54" t="s">
        <v>213</v>
      </c>
    </row>
    <row r="130" spans="1:8" ht="15.75" x14ac:dyDescent="0.25">
      <c r="A130" s="80"/>
      <c r="B130" s="81" t="s">
        <v>186</v>
      </c>
      <c r="C130" s="82" t="s">
        <v>33</v>
      </c>
      <c r="D130" s="55">
        <v>161.9</v>
      </c>
      <c r="E130" s="55" t="s">
        <v>213</v>
      </c>
      <c r="F130" s="53" t="s">
        <v>213</v>
      </c>
      <c r="G130" s="53" t="s">
        <v>213</v>
      </c>
      <c r="H130" s="54" t="s">
        <v>213</v>
      </c>
    </row>
    <row r="131" spans="1:8" ht="15.75" x14ac:dyDescent="0.25">
      <c r="A131" s="80"/>
      <c r="B131" s="81" t="s">
        <v>187</v>
      </c>
      <c r="C131" s="82" t="s">
        <v>33</v>
      </c>
      <c r="D131" s="55">
        <v>184.8</v>
      </c>
      <c r="E131" s="55" t="s">
        <v>213</v>
      </c>
      <c r="F131" s="53" t="s">
        <v>213</v>
      </c>
      <c r="G131" s="53" t="s">
        <v>213</v>
      </c>
      <c r="H131" s="54" t="s">
        <v>213</v>
      </c>
    </row>
    <row r="132" spans="1:8" ht="15.75" x14ac:dyDescent="0.25">
      <c r="A132" s="80"/>
      <c r="B132" s="81" t="s">
        <v>188</v>
      </c>
      <c r="C132" s="82" t="s">
        <v>33</v>
      </c>
      <c r="D132" s="55">
        <v>177.7</v>
      </c>
      <c r="E132" s="55" t="s">
        <v>213</v>
      </c>
      <c r="F132" s="53" t="s">
        <v>213</v>
      </c>
      <c r="G132" s="53" t="s">
        <v>213</v>
      </c>
      <c r="H132" s="54" t="s">
        <v>213</v>
      </c>
    </row>
    <row r="133" spans="1:8" ht="15.75" x14ac:dyDescent="0.25">
      <c r="A133" s="80"/>
      <c r="B133" s="81" t="s">
        <v>231</v>
      </c>
      <c r="C133" s="82" t="s">
        <v>33</v>
      </c>
      <c r="D133" s="55">
        <v>166.1</v>
      </c>
      <c r="E133" s="55" t="s">
        <v>213</v>
      </c>
      <c r="F133" s="53" t="s">
        <v>213</v>
      </c>
      <c r="G133" s="53" t="s">
        <v>213</v>
      </c>
      <c r="H133" s="54" t="s">
        <v>213</v>
      </c>
    </row>
    <row r="134" spans="1:8" ht="15.75" x14ac:dyDescent="0.25">
      <c r="A134" s="80"/>
      <c r="B134" s="81" t="s">
        <v>232</v>
      </c>
      <c r="C134" s="82" t="s">
        <v>33</v>
      </c>
      <c r="D134" s="55">
        <v>165.6</v>
      </c>
      <c r="E134" s="55" t="s">
        <v>213</v>
      </c>
      <c r="F134" s="53" t="s">
        <v>213</v>
      </c>
      <c r="G134" s="53" t="s">
        <v>213</v>
      </c>
      <c r="H134" s="54" t="s">
        <v>213</v>
      </c>
    </row>
    <row r="135" spans="1:8" ht="15.75" x14ac:dyDescent="0.25">
      <c r="A135" s="80"/>
      <c r="B135" s="81" t="s">
        <v>189</v>
      </c>
      <c r="C135" s="82" t="s">
        <v>33</v>
      </c>
      <c r="D135" s="55">
        <v>166.8</v>
      </c>
      <c r="E135" s="55" t="s">
        <v>213</v>
      </c>
      <c r="F135" s="53" t="s">
        <v>213</v>
      </c>
      <c r="G135" s="53" t="s">
        <v>213</v>
      </c>
      <c r="H135" s="54" t="s">
        <v>213</v>
      </c>
    </row>
    <row r="136" spans="1:8" ht="15.75" x14ac:dyDescent="0.25">
      <c r="A136" s="80"/>
      <c r="B136" s="81" t="s">
        <v>190</v>
      </c>
      <c r="C136" s="82" t="s">
        <v>33</v>
      </c>
      <c r="D136" s="55">
        <v>181.5</v>
      </c>
      <c r="E136" s="55">
        <v>181.5</v>
      </c>
      <c r="F136" s="53" t="s">
        <v>213</v>
      </c>
      <c r="G136" s="53" t="s">
        <v>213</v>
      </c>
      <c r="H136" s="54" t="s">
        <v>213</v>
      </c>
    </row>
    <row r="137" spans="1:8" ht="15.75" x14ac:dyDescent="0.25">
      <c r="A137" s="80"/>
      <c r="B137" s="81" t="s">
        <v>191</v>
      </c>
      <c r="C137" s="82" t="s">
        <v>33</v>
      </c>
      <c r="D137" s="55">
        <v>166.7</v>
      </c>
      <c r="E137" s="55" t="s">
        <v>213</v>
      </c>
      <c r="F137" s="53" t="s">
        <v>213</v>
      </c>
      <c r="G137" s="53" t="s">
        <v>213</v>
      </c>
      <c r="H137" s="54" t="s">
        <v>213</v>
      </c>
    </row>
    <row r="138" spans="1:8" ht="15.75" x14ac:dyDescent="0.25">
      <c r="A138" s="80"/>
      <c r="B138" s="81" t="s">
        <v>192</v>
      </c>
      <c r="C138" s="82" t="s">
        <v>33</v>
      </c>
      <c r="D138" s="55">
        <v>164.7</v>
      </c>
      <c r="E138" s="55" t="s">
        <v>213</v>
      </c>
      <c r="F138" s="53" t="s">
        <v>213</v>
      </c>
      <c r="G138" s="53" t="s">
        <v>213</v>
      </c>
      <c r="H138" s="54" t="s">
        <v>213</v>
      </c>
    </row>
    <row r="139" spans="1:8" ht="15.75" x14ac:dyDescent="0.25">
      <c r="A139" s="80"/>
      <c r="B139" s="81" t="s">
        <v>193</v>
      </c>
      <c r="C139" s="82" t="s">
        <v>33</v>
      </c>
      <c r="D139" s="55">
        <v>191.4</v>
      </c>
      <c r="E139" s="55" t="s">
        <v>213</v>
      </c>
      <c r="F139" s="53" t="s">
        <v>213</v>
      </c>
      <c r="G139" s="53" t="s">
        <v>213</v>
      </c>
      <c r="H139" s="54" t="s">
        <v>213</v>
      </c>
    </row>
    <row r="140" spans="1:8" ht="15.75" x14ac:dyDescent="0.25">
      <c r="A140" s="80"/>
      <c r="B140" s="81" t="s">
        <v>194</v>
      </c>
      <c r="C140" s="82" t="s">
        <v>33</v>
      </c>
      <c r="D140" s="55">
        <v>166.8</v>
      </c>
      <c r="E140" s="55" t="s">
        <v>213</v>
      </c>
      <c r="F140" s="53" t="s">
        <v>213</v>
      </c>
      <c r="G140" s="53" t="s">
        <v>213</v>
      </c>
      <c r="H140" s="54" t="s">
        <v>213</v>
      </c>
    </row>
    <row r="141" spans="1:8" ht="15.75" x14ac:dyDescent="0.25">
      <c r="A141" s="80"/>
      <c r="B141" s="81" t="s">
        <v>195</v>
      </c>
      <c r="C141" s="82" t="s">
        <v>33</v>
      </c>
      <c r="D141" s="55">
        <v>168.4</v>
      </c>
      <c r="E141" s="55" t="s">
        <v>213</v>
      </c>
      <c r="F141" s="53" t="s">
        <v>213</v>
      </c>
      <c r="G141" s="53" t="s">
        <v>213</v>
      </c>
      <c r="H141" s="54" t="s">
        <v>213</v>
      </c>
    </row>
    <row r="142" spans="1:8" ht="15.75" x14ac:dyDescent="0.25">
      <c r="A142" s="80"/>
      <c r="B142" s="81" t="s">
        <v>235</v>
      </c>
      <c r="C142" s="82" t="s">
        <v>33</v>
      </c>
      <c r="D142" s="55">
        <v>166.8</v>
      </c>
      <c r="E142" s="55" t="s">
        <v>213</v>
      </c>
      <c r="F142" s="53" t="s">
        <v>213</v>
      </c>
      <c r="G142" s="53" t="s">
        <v>213</v>
      </c>
      <c r="H142" s="54" t="s">
        <v>213</v>
      </c>
    </row>
    <row r="143" spans="1:8" ht="15.75" x14ac:dyDescent="0.25">
      <c r="A143" s="80"/>
      <c r="B143" s="81" t="s">
        <v>196</v>
      </c>
      <c r="C143" s="82" t="s">
        <v>33</v>
      </c>
      <c r="D143" s="55">
        <v>174.8</v>
      </c>
      <c r="E143" s="55" t="s">
        <v>213</v>
      </c>
      <c r="F143" s="53" t="s">
        <v>213</v>
      </c>
      <c r="G143" s="53" t="s">
        <v>213</v>
      </c>
      <c r="H143" s="54" t="s">
        <v>213</v>
      </c>
    </row>
    <row r="144" spans="1:8" ht="15.75" x14ac:dyDescent="0.25">
      <c r="A144" s="80"/>
      <c r="B144" s="81" t="s">
        <v>197</v>
      </c>
      <c r="C144" s="82" t="s">
        <v>33</v>
      </c>
      <c r="D144" s="55">
        <v>166</v>
      </c>
      <c r="E144" s="55" t="s">
        <v>213</v>
      </c>
      <c r="F144" s="53" t="s">
        <v>213</v>
      </c>
      <c r="G144" s="53" t="s">
        <v>213</v>
      </c>
      <c r="H144" s="54" t="s">
        <v>213</v>
      </c>
    </row>
    <row r="145" spans="1:8" ht="15.75" x14ac:dyDescent="0.25">
      <c r="A145" s="80"/>
      <c r="B145" s="81" t="s">
        <v>198</v>
      </c>
      <c r="C145" s="82" t="s">
        <v>33</v>
      </c>
      <c r="D145" s="55">
        <v>164.6</v>
      </c>
      <c r="E145" s="55" t="s">
        <v>213</v>
      </c>
      <c r="F145" s="53" t="s">
        <v>213</v>
      </c>
      <c r="G145" s="53" t="s">
        <v>213</v>
      </c>
      <c r="H145" s="54" t="s">
        <v>213</v>
      </c>
    </row>
    <row r="146" spans="1:8" ht="15.75" x14ac:dyDescent="0.25">
      <c r="A146" s="80"/>
      <c r="B146" s="81" t="s">
        <v>199</v>
      </c>
      <c r="C146" s="82" t="s">
        <v>33</v>
      </c>
      <c r="D146" s="55">
        <v>175</v>
      </c>
      <c r="E146" s="55" t="s">
        <v>213</v>
      </c>
      <c r="F146" s="53" t="s">
        <v>213</v>
      </c>
      <c r="G146" s="53" t="s">
        <v>213</v>
      </c>
      <c r="H146" s="54" t="s">
        <v>213</v>
      </c>
    </row>
    <row r="147" spans="1:8" ht="15.75" x14ac:dyDescent="0.25">
      <c r="A147" s="80"/>
      <c r="B147" s="81" t="s">
        <v>200</v>
      </c>
      <c r="C147" s="82" t="s">
        <v>33</v>
      </c>
      <c r="D147" s="55">
        <v>166.1</v>
      </c>
      <c r="E147" s="55" t="s">
        <v>213</v>
      </c>
      <c r="F147" s="53" t="s">
        <v>213</v>
      </c>
      <c r="G147" s="53" t="s">
        <v>213</v>
      </c>
      <c r="H147" s="54" t="s">
        <v>213</v>
      </c>
    </row>
    <row r="148" spans="1:8" ht="15.75" x14ac:dyDescent="0.25">
      <c r="A148" s="80"/>
      <c r="B148" s="81" t="s">
        <v>201</v>
      </c>
      <c r="C148" s="82" t="s">
        <v>33</v>
      </c>
      <c r="D148" s="55">
        <v>165.4</v>
      </c>
      <c r="E148" s="55" t="s">
        <v>213</v>
      </c>
      <c r="F148" s="53" t="s">
        <v>213</v>
      </c>
      <c r="G148" s="53" t="s">
        <v>213</v>
      </c>
      <c r="H148" s="54" t="s">
        <v>213</v>
      </c>
    </row>
    <row r="149" spans="1:8" ht="15.75" x14ac:dyDescent="0.25">
      <c r="A149" s="80"/>
      <c r="B149" s="81" t="s">
        <v>203</v>
      </c>
      <c r="C149" s="82" t="s">
        <v>33</v>
      </c>
      <c r="D149" s="55">
        <v>166.7</v>
      </c>
      <c r="E149" s="55" t="s">
        <v>213</v>
      </c>
      <c r="F149" s="53" t="s">
        <v>213</v>
      </c>
      <c r="G149" s="53" t="s">
        <v>213</v>
      </c>
      <c r="H149" s="54" t="s">
        <v>213</v>
      </c>
    </row>
    <row r="150" spans="1:8" ht="15.75" x14ac:dyDescent="0.25">
      <c r="A150" s="80"/>
      <c r="B150" s="81" t="s">
        <v>204</v>
      </c>
      <c r="C150" s="82" t="s">
        <v>33</v>
      </c>
      <c r="D150" s="55">
        <v>168.4</v>
      </c>
      <c r="E150" s="55" t="s">
        <v>213</v>
      </c>
      <c r="F150" s="53" t="s">
        <v>213</v>
      </c>
      <c r="G150" s="53" t="s">
        <v>213</v>
      </c>
      <c r="H150" s="54" t="s">
        <v>213</v>
      </c>
    </row>
    <row r="151" spans="1:8" ht="15.75" x14ac:dyDescent="0.25">
      <c r="A151" s="80"/>
      <c r="B151" s="81" t="s">
        <v>205</v>
      </c>
      <c r="C151" s="82" t="s">
        <v>33</v>
      </c>
      <c r="D151" s="55">
        <v>168.3</v>
      </c>
      <c r="E151" s="55" t="s">
        <v>213</v>
      </c>
      <c r="F151" s="53" t="s">
        <v>213</v>
      </c>
      <c r="G151" s="53" t="s">
        <v>213</v>
      </c>
      <c r="H151" s="54" t="s">
        <v>213</v>
      </c>
    </row>
    <row r="152" spans="1:8" ht="15.75" x14ac:dyDescent="0.25">
      <c r="A152" s="80"/>
      <c r="B152" s="83" t="s">
        <v>206</v>
      </c>
      <c r="C152" s="82" t="s">
        <v>33</v>
      </c>
      <c r="D152" s="55">
        <v>164.6</v>
      </c>
      <c r="E152" s="55" t="s">
        <v>213</v>
      </c>
      <c r="F152" s="53" t="s">
        <v>213</v>
      </c>
      <c r="G152" s="53" t="s">
        <v>213</v>
      </c>
      <c r="H152" s="54" t="s">
        <v>213</v>
      </c>
    </row>
    <row r="153" spans="1:8" ht="15.75" x14ac:dyDescent="0.25">
      <c r="A153" s="80"/>
      <c r="B153" s="81" t="s">
        <v>207</v>
      </c>
      <c r="C153" s="82" t="s">
        <v>33</v>
      </c>
      <c r="D153" s="55">
        <v>161.1</v>
      </c>
      <c r="E153" s="55" t="s">
        <v>213</v>
      </c>
      <c r="F153" s="53" t="s">
        <v>213</v>
      </c>
      <c r="G153" s="53" t="s">
        <v>213</v>
      </c>
      <c r="H153" s="54" t="s">
        <v>213</v>
      </c>
    </row>
    <row r="154" spans="1:8" ht="15.75" x14ac:dyDescent="0.25">
      <c r="A154" s="80"/>
      <c r="B154" s="81" t="s">
        <v>208</v>
      </c>
      <c r="C154" s="82" t="s">
        <v>33</v>
      </c>
      <c r="D154" s="55">
        <v>326.8</v>
      </c>
      <c r="E154" s="55" t="s">
        <v>213</v>
      </c>
      <c r="F154" s="53" t="s">
        <v>213</v>
      </c>
      <c r="G154" s="53" t="s">
        <v>213</v>
      </c>
      <c r="H154" s="54" t="s">
        <v>213</v>
      </c>
    </row>
    <row r="155" spans="1:8" ht="15.75" x14ac:dyDescent="0.25">
      <c r="A155" s="80"/>
      <c r="B155" s="81" t="s">
        <v>209</v>
      </c>
      <c r="C155" s="82" t="s">
        <v>33</v>
      </c>
      <c r="D155" s="55">
        <v>326.7</v>
      </c>
      <c r="E155" s="55" t="s">
        <v>213</v>
      </c>
      <c r="F155" s="53" t="s">
        <v>213</v>
      </c>
      <c r="G155" s="53" t="s">
        <v>213</v>
      </c>
      <c r="H155" s="54" t="s">
        <v>213</v>
      </c>
    </row>
    <row r="156" spans="1:8" ht="15.75" x14ac:dyDescent="0.25">
      <c r="A156" s="80"/>
      <c r="B156" s="81" t="s">
        <v>210</v>
      </c>
      <c r="C156" s="82" t="s">
        <v>33</v>
      </c>
      <c r="D156" s="55">
        <v>329</v>
      </c>
      <c r="E156" s="55" t="s">
        <v>213</v>
      </c>
      <c r="F156" s="53" t="s">
        <v>213</v>
      </c>
      <c r="G156" s="53" t="s">
        <v>213</v>
      </c>
      <c r="H156" s="54" t="s">
        <v>213</v>
      </c>
    </row>
    <row r="157" spans="1:8" ht="15.75" x14ac:dyDescent="0.25">
      <c r="A157" s="80"/>
      <c r="B157" s="81" t="s">
        <v>211</v>
      </c>
      <c r="C157" s="82" t="s">
        <v>33</v>
      </c>
      <c r="D157" s="55">
        <v>355.4</v>
      </c>
      <c r="E157" s="55" t="s">
        <v>213</v>
      </c>
      <c r="F157" s="53" t="s">
        <v>213</v>
      </c>
      <c r="G157" s="53" t="s">
        <v>213</v>
      </c>
      <c r="H157" s="54" t="s">
        <v>213</v>
      </c>
    </row>
    <row r="158" spans="1:8" ht="15.75" x14ac:dyDescent="0.25">
      <c r="A158" s="80"/>
      <c r="B158" s="81" t="s">
        <v>202</v>
      </c>
      <c r="C158" s="82" t="s">
        <v>33</v>
      </c>
      <c r="D158" s="55">
        <v>162.19999999999999</v>
      </c>
      <c r="E158" s="55" t="s">
        <v>213</v>
      </c>
      <c r="F158" s="53" t="s">
        <v>213</v>
      </c>
      <c r="G158" s="53" t="s">
        <v>213</v>
      </c>
      <c r="H158" s="54" t="s">
        <v>213</v>
      </c>
    </row>
    <row r="159" spans="1:8" ht="15.75" x14ac:dyDescent="0.25">
      <c r="A159" s="80"/>
      <c r="B159" s="81" t="s">
        <v>253</v>
      </c>
      <c r="C159" s="82" t="s">
        <v>33</v>
      </c>
      <c r="D159" s="55">
        <v>179.1</v>
      </c>
      <c r="E159" s="55" t="s">
        <v>213</v>
      </c>
      <c r="F159" s="53" t="s">
        <v>213</v>
      </c>
      <c r="G159" s="53" t="s">
        <v>213</v>
      </c>
      <c r="H159" s="54" t="s">
        <v>213</v>
      </c>
    </row>
    <row r="160" spans="1:8" ht="47.25" x14ac:dyDescent="0.25">
      <c r="A160" s="80" t="s">
        <v>70</v>
      </c>
      <c r="B160" s="81" t="s">
        <v>254</v>
      </c>
      <c r="C160" s="82" t="s">
        <v>33</v>
      </c>
      <c r="D160" s="55">
        <v>167.17</v>
      </c>
      <c r="E160" s="55">
        <v>182.38</v>
      </c>
      <c r="F160" s="53" t="s">
        <v>213</v>
      </c>
      <c r="G160" s="53" t="s">
        <v>213</v>
      </c>
      <c r="H160" s="54" t="s">
        <v>213</v>
      </c>
    </row>
    <row r="161" spans="1:8" ht="15.75" x14ac:dyDescent="0.25">
      <c r="A161" s="80"/>
      <c r="B161" s="81" t="s">
        <v>23</v>
      </c>
      <c r="C161" s="82"/>
      <c r="D161" s="55"/>
      <c r="E161" s="55"/>
      <c r="F161" s="53"/>
      <c r="G161" s="53"/>
      <c r="H161" s="54"/>
    </row>
    <row r="162" spans="1:8" ht="15.75" x14ac:dyDescent="0.25">
      <c r="A162" s="80"/>
      <c r="B162" s="81" t="s">
        <v>171</v>
      </c>
      <c r="C162" s="82" t="s">
        <v>25</v>
      </c>
      <c r="D162" s="55">
        <v>166.18</v>
      </c>
      <c r="E162" s="55">
        <v>162.36000000000001</v>
      </c>
      <c r="F162" s="55" t="s">
        <v>213</v>
      </c>
      <c r="G162" s="55" t="s">
        <v>213</v>
      </c>
      <c r="H162" s="56" t="s">
        <v>213</v>
      </c>
    </row>
    <row r="163" spans="1:8" ht="15.75" x14ac:dyDescent="0.25">
      <c r="A163" s="80"/>
      <c r="B163" s="81" t="s">
        <v>172</v>
      </c>
      <c r="C163" s="82" t="s">
        <v>25</v>
      </c>
      <c r="D163" s="55">
        <v>167.24</v>
      </c>
      <c r="E163" s="55" t="s">
        <v>213</v>
      </c>
      <c r="F163" s="55" t="s">
        <v>213</v>
      </c>
      <c r="G163" s="55" t="s">
        <v>213</v>
      </c>
      <c r="H163" s="56" t="s">
        <v>213</v>
      </c>
    </row>
    <row r="164" spans="1:8" ht="15.75" x14ac:dyDescent="0.25">
      <c r="A164" s="80"/>
      <c r="B164" s="81" t="s">
        <v>173</v>
      </c>
      <c r="C164" s="82" t="s">
        <v>25</v>
      </c>
      <c r="D164" s="55">
        <v>168.34</v>
      </c>
      <c r="E164" s="55" t="s">
        <v>213</v>
      </c>
      <c r="F164" s="55" t="s">
        <v>213</v>
      </c>
      <c r="G164" s="55" t="s">
        <v>213</v>
      </c>
      <c r="H164" s="56" t="s">
        <v>213</v>
      </c>
    </row>
    <row r="165" spans="1:8" ht="15.75" x14ac:dyDescent="0.25">
      <c r="A165" s="80"/>
      <c r="B165" s="81" t="s">
        <v>174</v>
      </c>
      <c r="C165" s="82" t="s">
        <v>25</v>
      </c>
      <c r="D165" s="55">
        <v>172.34</v>
      </c>
      <c r="E165" s="55" t="s">
        <v>213</v>
      </c>
      <c r="F165" s="55" t="s">
        <v>213</v>
      </c>
      <c r="G165" s="55" t="s">
        <v>213</v>
      </c>
      <c r="H165" s="56" t="s">
        <v>213</v>
      </c>
    </row>
    <row r="166" spans="1:8" ht="15.75" x14ac:dyDescent="0.25">
      <c r="A166" s="80"/>
      <c r="B166" s="81" t="s">
        <v>175</v>
      </c>
      <c r="C166" s="82" t="s">
        <v>25</v>
      </c>
      <c r="D166" s="55">
        <v>174.83</v>
      </c>
      <c r="E166" s="55" t="s">
        <v>213</v>
      </c>
      <c r="F166" s="55" t="s">
        <v>213</v>
      </c>
      <c r="G166" s="55" t="s">
        <v>213</v>
      </c>
      <c r="H166" s="56" t="s">
        <v>213</v>
      </c>
    </row>
    <row r="167" spans="1:8" ht="15.75" x14ac:dyDescent="0.25">
      <c r="A167" s="80"/>
      <c r="B167" s="81" t="s">
        <v>176</v>
      </c>
      <c r="C167" s="82" t="s">
        <v>25</v>
      </c>
      <c r="D167" s="55">
        <v>168.98</v>
      </c>
      <c r="E167" s="55" t="s">
        <v>213</v>
      </c>
      <c r="F167" s="55" t="s">
        <v>213</v>
      </c>
      <c r="G167" s="55" t="s">
        <v>213</v>
      </c>
      <c r="H167" s="56" t="s">
        <v>213</v>
      </c>
    </row>
    <row r="168" spans="1:8" ht="15.75" x14ac:dyDescent="0.25">
      <c r="A168" s="80"/>
      <c r="B168" s="81" t="s">
        <v>177</v>
      </c>
      <c r="C168" s="82" t="s">
        <v>25</v>
      </c>
      <c r="D168" s="55">
        <v>181</v>
      </c>
      <c r="E168" s="55" t="s">
        <v>213</v>
      </c>
      <c r="F168" s="55" t="s">
        <v>213</v>
      </c>
      <c r="G168" s="55" t="s">
        <v>213</v>
      </c>
      <c r="H168" s="56" t="s">
        <v>213</v>
      </c>
    </row>
    <row r="169" spans="1:8" ht="15.75" x14ac:dyDescent="0.25">
      <c r="A169" s="80"/>
      <c r="B169" s="81" t="s">
        <v>178</v>
      </c>
      <c r="C169" s="82" t="s">
        <v>25</v>
      </c>
      <c r="D169" s="55">
        <v>184.09</v>
      </c>
      <c r="E169" s="55" t="s">
        <v>213</v>
      </c>
      <c r="F169" s="55" t="s">
        <v>213</v>
      </c>
      <c r="G169" s="55" t="s">
        <v>213</v>
      </c>
      <c r="H169" s="56" t="s">
        <v>213</v>
      </c>
    </row>
    <row r="170" spans="1:8" ht="15.75" x14ac:dyDescent="0.25">
      <c r="A170" s="80"/>
      <c r="B170" s="81" t="s">
        <v>179</v>
      </c>
      <c r="C170" s="82" t="s">
        <v>25</v>
      </c>
      <c r="D170" s="55">
        <v>170.74</v>
      </c>
      <c r="E170" s="55" t="s">
        <v>213</v>
      </c>
      <c r="F170" s="55" t="s">
        <v>213</v>
      </c>
      <c r="G170" s="55" t="s">
        <v>213</v>
      </c>
      <c r="H170" s="56" t="s">
        <v>213</v>
      </c>
    </row>
    <row r="171" spans="1:8" ht="15.75" x14ac:dyDescent="0.25">
      <c r="A171" s="80"/>
      <c r="B171" s="81" t="s">
        <v>283</v>
      </c>
      <c r="C171" s="82" t="s">
        <v>25</v>
      </c>
      <c r="D171" s="55">
        <v>175.1</v>
      </c>
      <c r="E171" s="55" t="s">
        <v>213</v>
      </c>
      <c r="F171" s="55"/>
      <c r="G171" s="55"/>
      <c r="H171" s="56"/>
    </row>
    <row r="172" spans="1:8" ht="15.75" x14ac:dyDescent="0.25">
      <c r="A172" s="80"/>
      <c r="B172" s="81" t="s">
        <v>180</v>
      </c>
      <c r="C172" s="82" t="s">
        <v>25</v>
      </c>
      <c r="D172" s="55">
        <v>180.15</v>
      </c>
      <c r="E172" s="55">
        <v>193.88</v>
      </c>
      <c r="F172" s="55" t="s">
        <v>213</v>
      </c>
      <c r="G172" s="55" t="s">
        <v>213</v>
      </c>
      <c r="H172" s="56" t="s">
        <v>213</v>
      </c>
    </row>
    <row r="173" spans="1:8" ht="15.75" x14ac:dyDescent="0.25">
      <c r="A173" s="80"/>
      <c r="B173" s="81" t="s">
        <v>182</v>
      </c>
      <c r="C173" s="82" t="s">
        <v>25</v>
      </c>
      <c r="D173" s="55">
        <v>185.6</v>
      </c>
      <c r="E173" s="55" t="s">
        <v>213</v>
      </c>
      <c r="F173" s="55" t="s">
        <v>213</v>
      </c>
      <c r="G173" s="55" t="s">
        <v>213</v>
      </c>
      <c r="H173" s="56" t="s">
        <v>213</v>
      </c>
    </row>
    <row r="174" spans="1:8" ht="15.75" x14ac:dyDescent="0.25">
      <c r="A174" s="80"/>
      <c r="B174" s="81" t="s">
        <v>183</v>
      </c>
      <c r="C174" s="82" t="s">
        <v>25</v>
      </c>
      <c r="D174" s="55">
        <v>164.17</v>
      </c>
      <c r="E174" s="55" t="s">
        <v>213</v>
      </c>
      <c r="F174" s="55" t="s">
        <v>213</v>
      </c>
      <c r="G174" s="55" t="s">
        <v>213</v>
      </c>
      <c r="H174" s="56" t="s">
        <v>213</v>
      </c>
    </row>
    <row r="175" spans="1:8" ht="15.75" x14ac:dyDescent="0.25">
      <c r="A175" s="80"/>
      <c r="B175" s="81" t="s">
        <v>184</v>
      </c>
      <c r="C175" s="82" t="s">
        <v>25</v>
      </c>
      <c r="D175" s="55">
        <v>179.68</v>
      </c>
      <c r="E175" s="55" t="s">
        <v>213</v>
      </c>
      <c r="F175" s="55" t="s">
        <v>213</v>
      </c>
      <c r="G175" s="55" t="s">
        <v>213</v>
      </c>
      <c r="H175" s="56" t="s">
        <v>213</v>
      </c>
    </row>
    <row r="176" spans="1:8" ht="15.75" x14ac:dyDescent="0.25">
      <c r="A176" s="80"/>
      <c r="B176" s="81" t="s">
        <v>185</v>
      </c>
      <c r="C176" s="82" t="s">
        <v>25</v>
      </c>
      <c r="D176" s="55">
        <v>168.01</v>
      </c>
      <c r="E176" s="55" t="s">
        <v>213</v>
      </c>
      <c r="F176" s="55" t="s">
        <v>213</v>
      </c>
      <c r="G176" s="55" t="s">
        <v>213</v>
      </c>
      <c r="H176" s="56" t="s">
        <v>213</v>
      </c>
    </row>
    <row r="177" spans="1:8" ht="15.75" x14ac:dyDescent="0.25">
      <c r="A177" s="80"/>
      <c r="B177" s="81" t="s">
        <v>186</v>
      </c>
      <c r="C177" s="82" t="s">
        <v>25</v>
      </c>
      <c r="D177" s="55">
        <v>164.11</v>
      </c>
      <c r="E177" s="55" t="s">
        <v>213</v>
      </c>
      <c r="F177" s="55" t="s">
        <v>213</v>
      </c>
      <c r="G177" s="55" t="s">
        <v>213</v>
      </c>
      <c r="H177" s="56" t="s">
        <v>213</v>
      </c>
    </row>
    <row r="178" spans="1:8" ht="15.75" x14ac:dyDescent="0.25">
      <c r="A178" s="80"/>
      <c r="B178" s="81" t="s">
        <v>187</v>
      </c>
      <c r="C178" s="82" t="s">
        <v>25</v>
      </c>
      <c r="D178" s="55">
        <v>181.34</v>
      </c>
      <c r="E178" s="55" t="s">
        <v>213</v>
      </c>
      <c r="F178" s="55" t="s">
        <v>213</v>
      </c>
      <c r="G178" s="55" t="s">
        <v>213</v>
      </c>
      <c r="H178" s="56" t="s">
        <v>213</v>
      </c>
    </row>
    <row r="179" spans="1:8" ht="15.75" x14ac:dyDescent="0.25">
      <c r="A179" s="80"/>
      <c r="B179" s="81" t="s">
        <v>188</v>
      </c>
      <c r="C179" s="82" t="s">
        <v>25</v>
      </c>
      <c r="D179" s="55">
        <v>172.72</v>
      </c>
      <c r="E179" s="55" t="s">
        <v>213</v>
      </c>
      <c r="F179" s="55" t="s">
        <v>213</v>
      </c>
      <c r="G179" s="55" t="s">
        <v>213</v>
      </c>
      <c r="H179" s="56" t="s">
        <v>213</v>
      </c>
    </row>
    <row r="180" spans="1:8" ht="15.75" x14ac:dyDescent="0.25">
      <c r="A180" s="80"/>
      <c r="B180" s="81" t="s">
        <v>231</v>
      </c>
      <c r="C180" s="82" t="s">
        <v>25</v>
      </c>
      <c r="D180" s="55">
        <v>167.16</v>
      </c>
      <c r="E180" s="55" t="s">
        <v>213</v>
      </c>
      <c r="F180" s="55" t="s">
        <v>213</v>
      </c>
      <c r="G180" s="55" t="s">
        <v>213</v>
      </c>
      <c r="H180" s="56" t="s">
        <v>213</v>
      </c>
    </row>
    <row r="181" spans="1:8" ht="15.75" x14ac:dyDescent="0.25">
      <c r="A181" s="80"/>
      <c r="B181" s="81" t="s">
        <v>232</v>
      </c>
      <c r="C181" s="82" t="s">
        <v>25</v>
      </c>
      <c r="D181" s="55">
        <v>169.68</v>
      </c>
      <c r="E181" s="55" t="s">
        <v>213</v>
      </c>
      <c r="F181" s="55" t="s">
        <v>213</v>
      </c>
      <c r="G181" s="55" t="s">
        <v>213</v>
      </c>
      <c r="H181" s="56" t="s">
        <v>213</v>
      </c>
    </row>
    <row r="182" spans="1:8" ht="15.75" x14ac:dyDescent="0.25">
      <c r="A182" s="80"/>
      <c r="B182" s="81" t="s">
        <v>189</v>
      </c>
      <c r="C182" s="82" t="s">
        <v>25</v>
      </c>
      <c r="D182" s="55">
        <v>172.34</v>
      </c>
      <c r="E182" s="55" t="s">
        <v>213</v>
      </c>
      <c r="F182" s="55" t="s">
        <v>213</v>
      </c>
      <c r="G182" s="55" t="s">
        <v>213</v>
      </c>
      <c r="H182" s="56" t="s">
        <v>213</v>
      </c>
    </row>
    <row r="183" spans="1:8" ht="15.75" x14ac:dyDescent="0.25">
      <c r="A183" s="80"/>
      <c r="B183" s="81" t="s">
        <v>190</v>
      </c>
      <c r="C183" s="82" t="s">
        <v>25</v>
      </c>
      <c r="D183" s="55">
        <v>178.97</v>
      </c>
      <c r="E183" s="55">
        <v>171.2</v>
      </c>
      <c r="F183" s="55" t="s">
        <v>213</v>
      </c>
      <c r="G183" s="55" t="s">
        <v>213</v>
      </c>
      <c r="H183" s="56" t="s">
        <v>213</v>
      </c>
    </row>
    <row r="184" spans="1:8" ht="15.75" x14ac:dyDescent="0.25">
      <c r="A184" s="80"/>
      <c r="B184" s="81" t="s">
        <v>191</v>
      </c>
      <c r="C184" s="82" t="s">
        <v>25</v>
      </c>
      <c r="D184" s="55">
        <v>169.35</v>
      </c>
      <c r="E184" s="55" t="s">
        <v>213</v>
      </c>
      <c r="F184" s="55" t="s">
        <v>213</v>
      </c>
      <c r="G184" s="55" t="s">
        <v>213</v>
      </c>
      <c r="H184" s="56" t="s">
        <v>213</v>
      </c>
    </row>
    <row r="185" spans="1:8" ht="15.75" x14ac:dyDescent="0.25">
      <c r="A185" s="80"/>
      <c r="B185" s="81" t="s">
        <v>192</v>
      </c>
      <c r="C185" s="82" t="s">
        <v>25</v>
      </c>
      <c r="D185" s="55">
        <v>165.86</v>
      </c>
      <c r="E185" s="55" t="s">
        <v>213</v>
      </c>
      <c r="F185" s="55" t="s">
        <v>213</v>
      </c>
      <c r="G185" s="55" t="s">
        <v>213</v>
      </c>
      <c r="H185" s="56" t="s">
        <v>213</v>
      </c>
    </row>
    <row r="186" spans="1:8" ht="15.75" x14ac:dyDescent="0.25">
      <c r="A186" s="80"/>
      <c r="B186" s="81" t="s">
        <v>193</v>
      </c>
      <c r="C186" s="82" t="s">
        <v>25</v>
      </c>
      <c r="D186" s="55">
        <v>189.87</v>
      </c>
      <c r="E186" s="55" t="s">
        <v>213</v>
      </c>
      <c r="F186" s="55" t="s">
        <v>213</v>
      </c>
      <c r="G186" s="55" t="s">
        <v>213</v>
      </c>
      <c r="H186" s="56" t="s">
        <v>213</v>
      </c>
    </row>
    <row r="187" spans="1:8" ht="15.75" x14ac:dyDescent="0.25">
      <c r="A187" s="80"/>
      <c r="B187" s="81" t="s">
        <v>194</v>
      </c>
      <c r="C187" s="82" t="s">
        <v>25</v>
      </c>
      <c r="D187" s="55">
        <v>170.14</v>
      </c>
      <c r="E187" s="55" t="s">
        <v>213</v>
      </c>
      <c r="F187" s="55" t="s">
        <v>213</v>
      </c>
      <c r="G187" s="55" t="s">
        <v>213</v>
      </c>
      <c r="H187" s="56" t="s">
        <v>213</v>
      </c>
    </row>
    <row r="188" spans="1:8" ht="15.75" x14ac:dyDescent="0.25">
      <c r="A188" s="80"/>
      <c r="B188" s="81" t="s">
        <v>195</v>
      </c>
      <c r="C188" s="82" t="s">
        <v>25</v>
      </c>
      <c r="D188" s="55">
        <v>178.91</v>
      </c>
      <c r="E188" s="55" t="s">
        <v>213</v>
      </c>
      <c r="F188" s="55" t="s">
        <v>213</v>
      </c>
      <c r="G188" s="55" t="s">
        <v>213</v>
      </c>
      <c r="H188" s="56" t="s">
        <v>213</v>
      </c>
    </row>
    <row r="189" spans="1:8" ht="15.75" x14ac:dyDescent="0.25">
      <c r="A189" s="80"/>
      <c r="B189" s="81" t="s">
        <v>235</v>
      </c>
      <c r="C189" s="82" t="s">
        <v>25</v>
      </c>
      <c r="D189" s="55">
        <v>152.36000000000001</v>
      </c>
      <c r="E189" s="55" t="s">
        <v>213</v>
      </c>
      <c r="F189" s="55" t="s">
        <v>213</v>
      </c>
      <c r="G189" s="55" t="s">
        <v>213</v>
      </c>
      <c r="H189" s="56" t="s">
        <v>213</v>
      </c>
    </row>
    <row r="190" spans="1:8" ht="15.75" x14ac:dyDescent="0.25">
      <c r="A190" s="80"/>
      <c r="B190" s="81" t="s">
        <v>196</v>
      </c>
      <c r="C190" s="82" t="s">
        <v>25</v>
      </c>
      <c r="D190" s="55">
        <v>177.52</v>
      </c>
      <c r="E190" s="55" t="s">
        <v>213</v>
      </c>
      <c r="F190" s="55" t="s">
        <v>213</v>
      </c>
      <c r="G190" s="55" t="s">
        <v>213</v>
      </c>
      <c r="H190" s="56" t="s">
        <v>213</v>
      </c>
    </row>
    <row r="191" spans="1:8" ht="15.75" x14ac:dyDescent="0.25">
      <c r="A191" s="80"/>
      <c r="B191" s="81" t="s">
        <v>197</v>
      </c>
      <c r="C191" s="82" t="s">
        <v>25</v>
      </c>
      <c r="D191" s="55">
        <v>170.43</v>
      </c>
      <c r="E191" s="55" t="s">
        <v>213</v>
      </c>
      <c r="F191" s="55" t="s">
        <v>213</v>
      </c>
      <c r="G191" s="55" t="s">
        <v>213</v>
      </c>
      <c r="H191" s="56" t="s">
        <v>213</v>
      </c>
    </row>
    <row r="192" spans="1:8" ht="15.75" x14ac:dyDescent="0.25">
      <c r="A192" s="80"/>
      <c r="B192" s="81" t="s">
        <v>198</v>
      </c>
      <c r="C192" s="82" t="s">
        <v>25</v>
      </c>
      <c r="D192" s="55">
        <v>162.63999999999999</v>
      </c>
      <c r="E192" s="55" t="s">
        <v>213</v>
      </c>
      <c r="F192" s="55" t="s">
        <v>213</v>
      </c>
      <c r="G192" s="55" t="s">
        <v>213</v>
      </c>
      <c r="H192" s="56" t="s">
        <v>213</v>
      </c>
    </row>
    <row r="193" spans="1:8" ht="15.75" x14ac:dyDescent="0.25">
      <c r="A193" s="80"/>
      <c r="B193" s="81" t="s">
        <v>199</v>
      </c>
      <c r="C193" s="82" t="s">
        <v>25</v>
      </c>
      <c r="D193" s="55">
        <v>165.89</v>
      </c>
      <c r="E193" s="55" t="s">
        <v>213</v>
      </c>
      <c r="F193" s="55" t="s">
        <v>213</v>
      </c>
      <c r="G193" s="55" t="s">
        <v>213</v>
      </c>
      <c r="H193" s="56" t="s">
        <v>213</v>
      </c>
    </row>
    <row r="194" spans="1:8" ht="15.75" x14ac:dyDescent="0.25">
      <c r="A194" s="80"/>
      <c r="B194" s="81" t="s">
        <v>200</v>
      </c>
      <c r="C194" s="82" t="s">
        <v>25</v>
      </c>
      <c r="D194" s="55">
        <v>162.54</v>
      </c>
      <c r="E194" s="55" t="s">
        <v>213</v>
      </c>
      <c r="F194" s="55" t="s">
        <v>213</v>
      </c>
      <c r="G194" s="55" t="s">
        <v>213</v>
      </c>
      <c r="H194" s="56" t="s">
        <v>213</v>
      </c>
    </row>
    <row r="195" spans="1:8" ht="15.75" x14ac:dyDescent="0.25">
      <c r="A195" s="80"/>
      <c r="B195" s="81" t="s">
        <v>201</v>
      </c>
      <c r="C195" s="82" t="s">
        <v>25</v>
      </c>
      <c r="D195" s="55">
        <v>166.05</v>
      </c>
      <c r="E195" s="55" t="s">
        <v>213</v>
      </c>
      <c r="F195" s="55" t="s">
        <v>213</v>
      </c>
      <c r="G195" s="55" t="s">
        <v>213</v>
      </c>
      <c r="H195" s="56" t="s">
        <v>213</v>
      </c>
    </row>
    <row r="196" spans="1:8" ht="15.75" x14ac:dyDescent="0.25">
      <c r="A196" s="80"/>
      <c r="B196" s="81" t="s">
        <v>203</v>
      </c>
      <c r="C196" s="82" t="s">
        <v>25</v>
      </c>
      <c r="D196" s="55">
        <v>171.82</v>
      </c>
      <c r="E196" s="55" t="s">
        <v>213</v>
      </c>
      <c r="F196" s="55" t="s">
        <v>213</v>
      </c>
      <c r="G196" s="55" t="s">
        <v>213</v>
      </c>
      <c r="H196" s="56" t="s">
        <v>213</v>
      </c>
    </row>
    <row r="197" spans="1:8" ht="15.75" x14ac:dyDescent="0.25">
      <c r="A197" s="80"/>
      <c r="B197" s="81" t="s">
        <v>204</v>
      </c>
      <c r="C197" s="82" t="s">
        <v>25</v>
      </c>
      <c r="D197" s="55">
        <v>173.5</v>
      </c>
      <c r="E197" s="55" t="s">
        <v>213</v>
      </c>
      <c r="F197" s="55" t="s">
        <v>213</v>
      </c>
      <c r="G197" s="55" t="s">
        <v>213</v>
      </c>
      <c r="H197" s="56" t="s">
        <v>213</v>
      </c>
    </row>
    <row r="198" spans="1:8" ht="15.75" x14ac:dyDescent="0.25">
      <c r="A198" s="80"/>
      <c r="B198" s="81" t="s">
        <v>205</v>
      </c>
      <c r="C198" s="82" t="s">
        <v>25</v>
      </c>
      <c r="D198" s="55">
        <v>167.84</v>
      </c>
      <c r="E198" s="55" t="s">
        <v>213</v>
      </c>
      <c r="F198" s="55" t="s">
        <v>213</v>
      </c>
      <c r="G198" s="55" t="s">
        <v>213</v>
      </c>
      <c r="H198" s="56" t="s">
        <v>213</v>
      </c>
    </row>
    <row r="199" spans="1:8" ht="15.75" x14ac:dyDescent="0.25">
      <c r="A199" s="80"/>
      <c r="B199" s="83" t="s">
        <v>206</v>
      </c>
      <c r="C199" s="82" t="s">
        <v>25</v>
      </c>
      <c r="D199" s="55">
        <v>160.35</v>
      </c>
      <c r="E199" s="55" t="s">
        <v>213</v>
      </c>
      <c r="F199" s="55" t="s">
        <v>213</v>
      </c>
      <c r="G199" s="55" t="s">
        <v>213</v>
      </c>
      <c r="H199" s="56" t="s">
        <v>213</v>
      </c>
    </row>
    <row r="200" spans="1:8" ht="15.75" x14ac:dyDescent="0.25">
      <c r="A200" s="80"/>
      <c r="B200" s="81" t="s">
        <v>207</v>
      </c>
      <c r="C200" s="82" t="s">
        <v>25</v>
      </c>
      <c r="D200" s="55">
        <v>164.45</v>
      </c>
      <c r="E200" s="55" t="s">
        <v>213</v>
      </c>
      <c r="F200" s="55" t="s">
        <v>213</v>
      </c>
      <c r="G200" s="55" t="s">
        <v>213</v>
      </c>
      <c r="H200" s="56" t="s">
        <v>213</v>
      </c>
    </row>
    <row r="201" spans="1:8" ht="15.75" x14ac:dyDescent="0.25">
      <c r="A201" s="80"/>
      <c r="B201" s="81" t="s">
        <v>208</v>
      </c>
      <c r="C201" s="82" t="s">
        <v>25</v>
      </c>
      <c r="D201" s="55">
        <v>321.29000000000002</v>
      </c>
      <c r="E201" s="55" t="s">
        <v>213</v>
      </c>
      <c r="F201" s="55" t="s">
        <v>213</v>
      </c>
      <c r="G201" s="55" t="s">
        <v>213</v>
      </c>
      <c r="H201" s="56" t="s">
        <v>213</v>
      </c>
    </row>
    <row r="202" spans="1:8" ht="15.75" x14ac:dyDescent="0.25">
      <c r="A202" s="80"/>
      <c r="B202" s="81" t="s">
        <v>209</v>
      </c>
      <c r="C202" s="82" t="s">
        <v>25</v>
      </c>
      <c r="D202" s="55">
        <v>326.87</v>
      </c>
      <c r="E202" s="55" t="s">
        <v>213</v>
      </c>
      <c r="F202" s="55" t="s">
        <v>213</v>
      </c>
      <c r="G202" s="55" t="s">
        <v>213</v>
      </c>
      <c r="H202" s="56" t="s">
        <v>213</v>
      </c>
    </row>
    <row r="203" spans="1:8" ht="15.75" x14ac:dyDescent="0.25">
      <c r="A203" s="80"/>
      <c r="B203" s="81" t="s">
        <v>210</v>
      </c>
      <c r="C203" s="82" t="s">
        <v>25</v>
      </c>
      <c r="D203" s="55">
        <v>323.2</v>
      </c>
      <c r="E203" s="55" t="s">
        <v>213</v>
      </c>
      <c r="F203" s="55" t="s">
        <v>213</v>
      </c>
      <c r="G203" s="55" t="s">
        <v>213</v>
      </c>
      <c r="H203" s="56" t="s">
        <v>213</v>
      </c>
    </row>
    <row r="204" spans="1:8" ht="15.75" x14ac:dyDescent="0.25">
      <c r="A204" s="80"/>
      <c r="B204" s="81" t="s">
        <v>211</v>
      </c>
      <c r="C204" s="82" t="s">
        <v>25</v>
      </c>
      <c r="D204" s="55">
        <v>327.14</v>
      </c>
      <c r="E204" s="55" t="s">
        <v>213</v>
      </c>
      <c r="F204" s="55" t="s">
        <v>213</v>
      </c>
      <c r="G204" s="55" t="s">
        <v>213</v>
      </c>
      <c r="H204" s="56" t="s">
        <v>213</v>
      </c>
    </row>
    <row r="205" spans="1:8" ht="15.75" x14ac:dyDescent="0.25">
      <c r="A205" s="80"/>
      <c r="B205" s="81" t="s">
        <v>202</v>
      </c>
      <c r="C205" s="82" t="s">
        <v>25</v>
      </c>
      <c r="D205" s="55">
        <v>156.35</v>
      </c>
      <c r="E205" s="55" t="s">
        <v>213</v>
      </c>
      <c r="F205" s="55" t="s">
        <v>213</v>
      </c>
      <c r="G205" s="55" t="s">
        <v>213</v>
      </c>
      <c r="H205" s="56" t="s">
        <v>213</v>
      </c>
    </row>
    <row r="206" spans="1:8" ht="15.75" x14ac:dyDescent="0.25">
      <c r="A206" s="80"/>
      <c r="B206" s="81" t="s">
        <v>253</v>
      </c>
      <c r="C206" s="82" t="s">
        <v>25</v>
      </c>
      <c r="D206" s="55">
        <v>183.92</v>
      </c>
      <c r="E206" s="55" t="s">
        <v>213</v>
      </c>
      <c r="F206" s="55" t="s">
        <v>213</v>
      </c>
      <c r="G206" s="55" t="s">
        <v>213</v>
      </c>
      <c r="H206" s="56" t="s">
        <v>213</v>
      </c>
    </row>
    <row r="207" spans="1:8" ht="78.75" x14ac:dyDescent="0.25">
      <c r="A207" s="80" t="s">
        <v>72</v>
      </c>
      <c r="B207" s="81" t="s">
        <v>73</v>
      </c>
      <c r="C207" s="82" t="s">
        <v>227</v>
      </c>
      <c r="D207" s="63">
        <v>2.760073890004279E-2</v>
      </c>
      <c r="E207" s="63">
        <v>0.12385869565217392</v>
      </c>
      <c r="F207" s="64" t="s">
        <v>213</v>
      </c>
      <c r="G207" s="53" t="s">
        <v>213</v>
      </c>
      <c r="H207" s="101">
        <v>2.7799227799227802E-3</v>
      </c>
    </row>
    <row r="208" spans="1:8" ht="63" x14ac:dyDescent="0.25">
      <c r="A208" s="87" t="s">
        <v>284</v>
      </c>
      <c r="B208" s="88" t="s">
        <v>74</v>
      </c>
      <c r="C208" s="85" t="s">
        <v>34</v>
      </c>
      <c r="D208" s="71">
        <v>2.8192010445481195</v>
      </c>
      <c r="E208" s="71">
        <v>1.019953102297412</v>
      </c>
      <c r="F208" s="71" t="s">
        <v>245</v>
      </c>
      <c r="G208" s="72">
        <v>1.6631570887093688E-2</v>
      </c>
      <c r="H208" s="102" t="s">
        <v>213</v>
      </c>
    </row>
    <row r="209" spans="1:8" ht="189.75" thickBot="1" x14ac:dyDescent="0.3">
      <c r="A209" s="103">
        <v>21</v>
      </c>
      <c r="B209" s="104" t="s">
        <v>248</v>
      </c>
      <c r="C209" s="105"/>
      <c r="D209" s="106"/>
      <c r="E209" s="106"/>
      <c r="F209" s="106"/>
      <c r="G209" s="106"/>
      <c r="H209" s="77"/>
    </row>
    <row r="210" spans="1:8" ht="15.75" x14ac:dyDescent="0.25">
      <c r="B210" s="123"/>
      <c r="C210" s="123"/>
      <c r="D210" s="123"/>
      <c r="E210" s="123"/>
      <c r="F210" s="123"/>
      <c r="G210" s="123"/>
    </row>
    <row r="211" spans="1:8" ht="17.25" customHeight="1" x14ac:dyDescent="0.25">
      <c r="B211" s="123"/>
      <c r="C211" s="123"/>
      <c r="D211" s="123"/>
      <c r="E211" s="123"/>
      <c r="F211" s="123"/>
      <c r="G211" s="123"/>
      <c r="H211" s="123"/>
    </row>
  </sheetData>
  <mergeCells count="8">
    <mergeCell ref="A2:H2"/>
    <mergeCell ref="A3:H3"/>
    <mergeCell ref="B211:H211"/>
    <mergeCell ref="D19:H19"/>
    <mergeCell ref="A39:A40"/>
    <mergeCell ref="D40:H40"/>
    <mergeCell ref="D50:H50"/>
    <mergeCell ref="B210:G210"/>
  </mergeCells>
  <hyperlinks>
    <hyperlink ref="D50" r:id="rId1"/>
  </hyperlinks>
  <pageMargins left="0.98425196850393704" right="0.70866141732283472" top="0.35433070866141736" bottom="0.35433070866141736" header="0.31496062992125984" footer="0.31496062992125984"/>
  <pageSetup paperSize="9" scale="51" fitToHeight="4" orientation="portrait" r:id="rId2"/>
  <rowBreaks count="1" manualBreakCount="1">
    <brk id="3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zoomScaleNormal="100" workbookViewId="0">
      <selection activeCell="B12" sqref="B12"/>
    </sheetView>
  </sheetViews>
  <sheetFormatPr defaultRowHeight="15" x14ac:dyDescent="0.25"/>
  <cols>
    <col min="1" max="1" width="8" customWidth="1"/>
    <col min="2" max="2" width="86.7109375" customWidth="1"/>
    <col min="3" max="3" width="13.85546875" customWidth="1"/>
    <col min="4" max="4" width="20.7109375" customWidth="1"/>
    <col min="5" max="5" width="11.7109375" customWidth="1"/>
    <col min="6" max="6" width="11.85546875" customWidth="1"/>
  </cols>
  <sheetData>
    <row r="2" spans="1:6" ht="33.75" customHeight="1" x14ac:dyDescent="0.25">
      <c r="A2" s="121" t="s">
        <v>274</v>
      </c>
      <c r="B2" s="121"/>
      <c r="C2" s="121"/>
      <c r="D2" s="121"/>
      <c r="E2" s="7"/>
      <c r="F2" s="7"/>
    </row>
    <row r="3" spans="1:6" ht="56.25" customHeight="1" x14ac:dyDescent="0.25">
      <c r="A3" s="122" t="s">
        <v>218</v>
      </c>
      <c r="B3" s="122"/>
      <c r="C3" s="122"/>
      <c r="D3" s="122"/>
      <c r="E3" s="70"/>
      <c r="F3" s="70"/>
    </row>
    <row r="4" spans="1:6" ht="16.5" thickBot="1" x14ac:dyDescent="0.3">
      <c r="A4" s="13"/>
    </row>
    <row r="5" spans="1:6" ht="32.25" customHeight="1" x14ac:dyDescent="0.25">
      <c r="A5" s="15" t="s">
        <v>35</v>
      </c>
      <c r="B5" s="90" t="s">
        <v>0</v>
      </c>
      <c r="C5" s="90" t="s">
        <v>1</v>
      </c>
      <c r="D5" s="2" t="s">
        <v>278</v>
      </c>
    </row>
    <row r="6" spans="1:6" ht="15.75" customHeight="1" x14ac:dyDescent="0.25">
      <c r="A6" s="136">
        <v>1</v>
      </c>
      <c r="B6" s="137" t="s">
        <v>75</v>
      </c>
      <c r="C6" s="138" t="s">
        <v>77</v>
      </c>
      <c r="D6" s="139" t="s">
        <v>213</v>
      </c>
    </row>
    <row r="7" spans="1:6" ht="15" customHeight="1" x14ac:dyDescent="0.25">
      <c r="A7" s="136"/>
      <c r="B7" s="137"/>
      <c r="C7" s="138"/>
      <c r="D7" s="139"/>
    </row>
    <row r="8" spans="1:6" ht="31.5" x14ac:dyDescent="0.25">
      <c r="A8" s="92">
        <v>2</v>
      </c>
      <c r="B8" s="93" t="s">
        <v>78</v>
      </c>
      <c r="C8" s="91" t="s">
        <v>79</v>
      </c>
      <c r="D8" s="94" t="s">
        <v>213</v>
      </c>
    </row>
    <row r="9" spans="1:6" ht="15.75" x14ac:dyDescent="0.25">
      <c r="A9" s="92">
        <v>3</v>
      </c>
      <c r="B9" s="93" t="s">
        <v>143</v>
      </c>
      <c r="C9" s="91"/>
      <c r="D9" s="94"/>
    </row>
    <row r="10" spans="1:6" ht="15.75" x14ac:dyDescent="0.25">
      <c r="A10" s="37" t="s">
        <v>36</v>
      </c>
      <c r="B10" s="93" t="s">
        <v>144</v>
      </c>
      <c r="C10" s="91"/>
      <c r="D10" s="94"/>
    </row>
    <row r="11" spans="1:6" ht="31.5" x14ac:dyDescent="0.25">
      <c r="A11" s="37" t="s">
        <v>146</v>
      </c>
      <c r="B11" s="93" t="s">
        <v>285</v>
      </c>
      <c r="C11" s="91" t="s">
        <v>233</v>
      </c>
      <c r="D11" s="118">
        <v>1.3640000000000001</v>
      </c>
    </row>
    <row r="12" spans="1:6" ht="86.25" customHeight="1" x14ac:dyDescent="0.25">
      <c r="A12" s="37" t="s">
        <v>147</v>
      </c>
      <c r="B12" s="93" t="s">
        <v>224</v>
      </c>
      <c r="C12" s="91" t="s">
        <v>234</v>
      </c>
      <c r="D12" s="59">
        <v>8.3130050999999996E-2</v>
      </c>
    </row>
    <row r="13" spans="1:6" ht="15.75" x14ac:dyDescent="0.25">
      <c r="A13" s="37" t="s">
        <v>37</v>
      </c>
      <c r="B13" s="93" t="s">
        <v>145</v>
      </c>
      <c r="C13" s="91"/>
      <c r="D13" s="114"/>
    </row>
    <row r="14" spans="1:6" ht="47.25" x14ac:dyDescent="0.25">
      <c r="A14" s="37" t="s">
        <v>148</v>
      </c>
      <c r="B14" s="93" t="s">
        <v>229</v>
      </c>
      <c r="C14" s="40" t="s">
        <v>33</v>
      </c>
      <c r="D14" s="54" t="e">
        <f>#REF!</f>
        <v>#REF!</v>
      </c>
    </row>
    <row r="15" spans="1:6" ht="31.5" x14ac:dyDescent="0.25">
      <c r="A15" s="37" t="s">
        <v>149</v>
      </c>
      <c r="B15" s="93" t="s">
        <v>150</v>
      </c>
      <c r="C15" s="91" t="s">
        <v>212</v>
      </c>
      <c r="D15" s="65">
        <v>7.3895999999999997</v>
      </c>
    </row>
    <row r="16" spans="1:6" ht="31.5" x14ac:dyDescent="0.25">
      <c r="A16" s="37" t="s">
        <v>151</v>
      </c>
      <c r="B16" s="93" t="s">
        <v>152</v>
      </c>
      <c r="C16" s="91" t="s">
        <v>30</v>
      </c>
      <c r="D16" s="65">
        <v>389.01558</v>
      </c>
    </row>
    <row r="17" spans="1:4" ht="15.75" x14ac:dyDescent="0.25">
      <c r="A17" s="92">
        <v>4</v>
      </c>
      <c r="B17" s="93" t="s">
        <v>81</v>
      </c>
      <c r="C17" s="91" t="s">
        <v>87</v>
      </c>
      <c r="D17" s="58" t="s">
        <v>256</v>
      </c>
    </row>
    <row r="18" spans="1:4" ht="32.25" customHeight="1" thickBot="1" x14ac:dyDescent="0.3">
      <c r="A18" s="4">
        <v>5</v>
      </c>
      <c r="B18" s="5" t="s">
        <v>82</v>
      </c>
      <c r="C18" s="6" t="s">
        <v>80</v>
      </c>
      <c r="D18" s="119" t="s">
        <v>255</v>
      </c>
    </row>
    <row r="19" spans="1:4" ht="15.75" x14ac:dyDescent="0.25">
      <c r="A19" s="14"/>
    </row>
    <row r="20" spans="1:4" ht="30" customHeight="1" x14ac:dyDescent="0.25">
      <c r="A20" s="135" t="s">
        <v>271</v>
      </c>
      <c r="B20" s="135"/>
      <c r="C20" s="135"/>
      <c r="D20" s="135"/>
    </row>
  </sheetData>
  <mergeCells count="7">
    <mergeCell ref="A20:D20"/>
    <mergeCell ref="A2:D2"/>
    <mergeCell ref="A3:D3"/>
    <mergeCell ref="A6:A7"/>
    <mergeCell ref="B6:B7"/>
    <mergeCell ref="C6:C7"/>
    <mergeCell ref="D6:D7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"/>
  <sheetViews>
    <sheetView zoomScaleNormal="100" workbookViewId="0">
      <selection activeCell="F13" sqref="F13"/>
    </sheetView>
  </sheetViews>
  <sheetFormatPr defaultRowHeight="15" x14ac:dyDescent="0.25"/>
  <cols>
    <col min="1" max="1" width="8" customWidth="1"/>
    <col min="2" max="2" width="49.85546875" customWidth="1"/>
    <col min="3" max="3" width="7.7109375" customWidth="1"/>
    <col min="4" max="4" width="17.5703125" customWidth="1"/>
    <col min="5" max="5" width="17" customWidth="1"/>
    <col min="6" max="6" width="14.7109375" customWidth="1"/>
    <col min="7" max="7" width="20.85546875" customWidth="1"/>
  </cols>
  <sheetData>
    <row r="2" spans="1:7" ht="15.75" x14ac:dyDescent="0.25">
      <c r="A2" s="140" t="s">
        <v>275</v>
      </c>
      <c r="B2" s="140"/>
      <c r="C2" s="140"/>
      <c r="D2" s="140"/>
      <c r="E2" s="140"/>
      <c r="F2" s="140"/>
      <c r="G2" s="140"/>
    </row>
    <row r="3" spans="1:7" ht="15.75" x14ac:dyDescent="0.25">
      <c r="A3" s="141" t="s">
        <v>221</v>
      </c>
      <c r="B3" s="141"/>
      <c r="C3" s="141"/>
      <c r="D3" s="141"/>
      <c r="E3" s="141"/>
      <c r="F3" s="141"/>
      <c r="G3" s="141"/>
    </row>
    <row r="4" spans="1:7" ht="18.75" x14ac:dyDescent="0.3">
      <c r="A4" s="142" t="s">
        <v>276</v>
      </c>
      <c r="B4" s="142"/>
      <c r="C4" s="142"/>
      <c r="D4" s="142"/>
      <c r="E4" s="142"/>
      <c r="F4" s="142"/>
      <c r="G4" s="142"/>
    </row>
  </sheetData>
  <mergeCells count="3"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6"/>
  <sheetViews>
    <sheetView zoomScaleNormal="100" workbookViewId="0">
      <selection activeCell="A3" sqref="A3:D3"/>
    </sheetView>
  </sheetViews>
  <sheetFormatPr defaultRowHeight="15" x14ac:dyDescent="0.25"/>
  <cols>
    <col min="1" max="1" width="6.5703125" style="19" customWidth="1"/>
    <col min="2" max="2" width="49" customWidth="1"/>
    <col min="3" max="3" width="11.5703125" customWidth="1"/>
    <col min="4" max="4" width="41.140625" customWidth="1"/>
    <col min="5" max="5" width="12.5703125" customWidth="1"/>
    <col min="6" max="6" width="13.7109375" bestFit="1" customWidth="1"/>
  </cols>
  <sheetData>
    <row r="2" spans="1:6" ht="54" customHeight="1" x14ac:dyDescent="0.25">
      <c r="A2" s="141" t="s">
        <v>282</v>
      </c>
      <c r="B2" s="141"/>
      <c r="C2" s="141"/>
      <c r="D2" s="141"/>
    </row>
    <row r="3" spans="1:6" ht="35.25" customHeight="1" x14ac:dyDescent="0.25">
      <c r="A3" s="143" t="s">
        <v>219</v>
      </c>
      <c r="B3" s="143"/>
      <c r="C3" s="143"/>
      <c r="D3" s="143"/>
    </row>
    <row r="4" spans="1:6" ht="18" customHeight="1" thickBot="1" x14ac:dyDescent="0.3">
      <c r="B4" s="117"/>
    </row>
    <row r="5" spans="1:6" ht="32.25" thickBot="1" x14ac:dyDescent="0.3">
      <c r="A5" s="52" t="s">
        <v>35</v>
      </c>
      <c r="B5" s="50" t="s">
        <v>0</v>
      </c>
      <c r="C5" s="50" t="s">
        <v>1</v>
      </c>
      <c r="D5" s="51" t="s">
        <v>246</v>
      </c>
      <c r="E5" s="62"/>
    </row>
    <row r="6" spans="1:6" ht="31.5" x14ac:dyDescent="0.25">
      <c r="A6" s="17">
        <v>1</v>
      </c>
      <c r="B6" s="12" t="s">
        <v>88</v>
      </c>
      <c r="C6" s="11" t="s">
        <v>15</v>
      </c>
      <c r="D6" s="113">
        <v>139778.89602593044</v>
      </c>
    </row>
    <row r="7" spans="1:6" ht="47.25" x14ac:dyDescent="0.25">
      <c r="A7" s="20">
        <v>2</v>
      </c>
      <c r="B7" s="3" t="s">
        <v>89</v>
      </c>
      <c r="C7" s="115" t="s">
        <v>15</v>
      </c>
      <c r="D7" s="56">
        <f>D9+D10+D11+D13+D17+D18+D19+D20+D21+D25+D29+D32</f>
        <v>138296.18059150325</v>
      </c>
    </row>
    <row r="8" spans="1:6" ht="15.75" x14ac:dyDescent="0.25">
      <c r="A8" s="20"/>
      <c r="B8" s="3" t="s">
        <v>23</v>
      </c>
      <c r="C8" s="115"/>
      <c r="D8" s="56"/>
    </row>
    <row r="9" spans="1:6" ht="47.25" x14ac:dyDescent="0.25">
      <c r="A9" s="21" t="s">
        <v>91</v>
      </c>
      <c r="B9" s="3" t="s">
        <v>90</v>
      </c>
      <c r="C9" s="115" t="s">
        <v>15</v>
      </c>
      <c r="D9" s="56">
        <v>12035.752662531655</v>
      </c>
    </row>
    <row r="10" spans="1:6" ht="47.25" x14ac:dyDescent="0.25">
      <c r="A10" s="21" t="s">
        <v>92</v>
      </c>
      <c r="B10" s="3" t="s">
        <v>93</v>
      </c>
      <c r="C10" s="115" t="s">
        <v>15</v>
      </c>
      <c r="D10" s="56">
        <v>64225.731684275714</v>
      </c>
      <c r="F10" s="108"/>
    </row>
    <row r="11" spans="1:6" ht="31.5" x14ac:dyDescent="0.25">
      <c r="A11" s="21" t="s">
        <v>94</v>
      </c>
      <c r="B11" s="3" t="s">
        <v>96</v>
      </c>
      <c r="C11" s="115" t="s">
        <v>15</v>
      </c>
      <c r="D11" s="56">
        <v>18386.545559999999</v>
      </c>
    </row>
    <row r="12" spans="1:6" ht="63" x14ac:dyDescent="0.25">
      <c r="A12" s="21" t="s">
        <v>95</v>
      </c>
      <c r="B12" s="3" t="s">
        <v>97</v>
      </c>
      <c r="C12" s="115" t="s">
        <v>15</v>
      </c>
      <c r="D12" s="56" t="s">
        <v>213</v>
      </c>
    </row>
    <row r="13" spans="1:6" ht="47.25" x14ac:dyDescent="0.25">
      <c r="A13" s="21" t="s">
        <v>99</v>
      </c>
      <c r="B13" s="3" t="s">
        <v>98</v>
      </c>
      <c r="C13" s="115" t="s">
        <v>15</v>
      </c>
      <c r="D13" s="56">
        <v>12747.416985045151</v>
      </c>
    </row>
    <row r="14" spans="1:6" ht="15.75" customHeight="1" x14ac:dyDescent="0.25">
      <c r="A14" s="21"/>
      <c r="B14" s="116" t="s">
        <v>5</v>
      </c>
      <c r="C14" s="115"/>
      <c r="D14" s="56"/>
    </row>
    <row r="15" spans="1:6" ht="15.75" x14ac:dyDescent="0.25">
      <c r="A15" s="21"/>
      <c r="B15" s="116" t="s">
        <v>83</v>
      </c>
      <c r="C15" s="115" t="s">
        <v>84</v>
      </c>
      <c r="D15" s="56">
        <v>2884.0424457648669</v>
      </c>
    </row>
    <row r="16" spans="1:6" ht="15.75" x14ac:dyDescent="0.25">
      <c r="A16" s="21"/>
      <c r="B16" s="116" t="s">
        <v>85</v>
      </c>
      <c r="C16" s="115" t="s">
        <v>39</v>
      </c>
      <c r="D16" s="56">
        <f>D13/D15</f>
        <v>4.4199824464318702</v>
      </c>
      <c r="F16" s="107"/>
    </row>
    <row r="17" spans="1:4" ht="47.25" x14ac:dyDescent="0.25">
      <c r="A17" s="21" t="s">
        <v>100</v>
      </c>
      <c r="B17" s="3" t="s">
        <v>228</v>
      </c>
      <c r="C17" s="115" t="s">
        <v>15</v>
      </c>
      <c r="D17" s="56">
        <v>18649.221951641786</v>
      </c>
    </row>
    <row r="18" spans="1:4" ht="47.25" x14ac:dyDescent="0.25">
      <c r="A18" s="21" t="s">
        <v>102</v>
      </c>
      <c r="B18" s="3" t="s">
        <v>101</v>
      </c>
      <c r="C18" s="115" t="s">
        <v>15</v>
      </c>
      <c r="D18" s="56">
        <v>216.07108792639167</v>
      </c>
    </row>
    <row r="19" spans="1:4" ht="63" x14ac:dyDescent="0.25">
      <c r="A19" s="21" t="s">
        <v>104</v>
      </c>
      <c r="B19" s="3" t="s">
        <v>103</v>
      </c>
      <c r="C19" s="115" t="s">
        <v>15</v>
      </c>
      <c r="D19" s="56">
        <v>2339.4535130910349</v>
      </c>
    </row>
    <row r="20" spans="1:4" ht="47.25" hidden="1" x14ac:dyDescent="0.25">
      <c r="A20" s="21" t="s">
        <v>237</v>
      </c>
      <c r="B20" s="38" t="s">
        <v>43</v>
      </c>
      <c r="C20" s="115" t="s">
        <v>15</v>
      </c>
      <c r="D20" s="56"/>
    </row>
    <row r="21" spans="1:4" ht="15.75" x14ac:dyDescent="0.25">
      <c r="A21" s="78" t="s">
        <v>237</v>
      </c>
      <c r="B21" s="3" t="s">
        <v>106</v>
      </c>
      <c r="C21" s="3" t="s">
        <v>15</v>
      </c>
      <c r="D21" s="56">
        <v>3671.7956943694203</v>
      </c>
    </row>
    <row r="22" spans="1:4" ht="15.75" x14ac:dyDescent="0.25">
      <c r="A22" s="21"/>
      <c r="B22" s="116" t="s">
        <v>5</v>
      </c>
      <c r="C22" s="3"/>
      <c r="D22" s="56"/>
    </row>
    <row r="23" spans="1:4" ht="15.75" x14ac:dyDescent="0.25">
      <c r="A23" s="21"/>
      <c r="B23" s="116" t="s">
        <v>236</v>
      </c>
      <c r="C23" s="115" t="s">
        <v>15</v>
      </c>
      <c r="D23" s="56" t="s">
        <v>213</v>
      </c>
    </row>
    <row r="24" spans="1:4" ht="15.75" x14ac:dyDescent="0.25">
      <c r="A24" s="21"/>
      <c r="B24" s="116" t="s">
        <v>108</v>
      </c>
      <c r="C24" s="115" t="s">
        <v>15</v>
      </c>
      <c r="D24" s="56" t="s">
        <v>213</v>
      </c>
    </row>
    <row r="25" spans="1:4" ht="15.75" x14ac:dyDescent="0.25">
      <c r="A25" s="78" t="s">
        <v>238</v>
      </c>
      <c r="B25" s="3" t="s">
        <v>110</v>
      </c>
      <c r="C25" s="115" t="s">
        <v>15</v>
      </c>
      <c r="D25" s="56">
        <v>575.60808261211366</v>
      </c>
    </row>
    <row r="26" spans="1:4" ht="15.75" x14ac:dyDescent="0.25">
      <c r="A26" s="21"/>
      <c r="B26" s="116" t="s">
        <v>5</v>
      </c>
      <c r="C26" s="16"/>
      <c r="D26" s="56"/>
    </row>
    <row r="27" spans="1:4" ht="15.75" x14ac:dyDescent="0.25">
      <c r="A27" s="21"/>
      <c r="B27" s="116" t="s">
        <v>107</v>
      </c>
      <c r="C27" s="115" t="s">
        <v>15</v>
      </c>
      <c r="D27" s="56" t="s">
        <v>213</v>
      </c>
    </row>
    <row r="28" spans="1:4" ht="15.75" x14ac:dyDescent="0.25">
      <c r="A28" s="21"/>
      <c r="B28" s="116" t="s">
        <v>108</v>
      </c>
      <c r="C28" s="115" t="s">
        <v>15</v>
      </c>
      <c r="D28" s="56" t="s">
        <v>213</v>
      </c>
    </row>
    <row r="29" spans="1:4" ht="31.5" x14ac:dyDescent="0.25">
      <c r="A29" s="144" t="s">
        <v>239</v>
      </c>
      <c r="B29" s="3" t="s">
        <v>113</v>
      </c>
      <c r="C29" s="115" t="s">
        <v>15</v>
      </c>
      <c r="D29" s="56">
        <v>5385.6815480659834</v>
      </c>
    </row>
    <row r="30" spans="1:4" ht="137.25" customHeight="1" x14ac:dyDescent="0.25">
      <c r="A30" s="145"/>
      <c r="B30" s="3" t="s">
        <v>114</v>
      </c>
      <c r="C30" s="115" t="s">
        <v>214</v>
      </c>
      <c r="D30" s="56" t="str">
        <f>'[1]тепловая энергия п.19 (Общий)'!D39:J39</f>
        <v xml:space="preserve"> -</v>
      </c>
    </row>
    <row r="31" spans="1:4" ht="141.75" x14ac:dyDescent="0.25">
      <c r="A31" s="78" t="s">
        <v>240</v>
      </c>
      <c r="B31" s="3" t="s">
        <v>112</v>
      </c>
      <c r="C31" s="115" t="s">
        <v>15</v>
      </c>
      <c r="D31" s="56" t="s">
        <v>213</v>
      </c>
    </row>
    <row r="32" spans="1:4" ht="31.5" x14ac:dyDescent="0.25">
      <c r="A32" s="78" t="s">
        <v>241</v>
      </c>
      <c r="B32" s="3" t="s">
        <v>117</v>
      </c>
      <c r="C32" s="115" t="s">
        <v>15</v>
      </c>
      <c r="D32" s="56">
        <v>62.90182194402626</v>
      </c>
    </row>
    <row r="33" spans="1:4" ht="94.5" x14ac:dyDescent="0.25">
      <c r="A33" s="78" t="s">
        <v>242</v>
      </c>
      <c r="B33" s="3" t="s">
        <v>119</v>
      </c>
      <c r="C33" s="115" t="s">
        <v>15</v>
      </c>
      <c r="D33" s="56">
        <v>-13202.089526779575</v>
      </c>
    </row>
    <row r="34" spans="1:4" ht="31.5" x14ac:dyDescent="0.25">
      <c r="A34" s="78" t="s">
        <v>243</v>
      </c>
      <c r="B34" s="3" t="s">
        <v>168</v>
      </c>
      <c r="C34" s="115" t="s">
        <v>15</v>
      </c>
      <c r="D34" s="56" t="s">
        <v>213</v>
      </c>
    </row>
    <row r="35" spans="1:4" ht="15.75" x14ac:dyDescent="0.25">
      <c r="A35" s="21"/>
      <c r="B35" s="116" t="s">
        <v>23</v>
      </c>
      <c r="C35" s="115"/>
      <c r="D35" s="56"/>
    </row>
    <row r="36" spans="1:4" ht="15.75" x14ac:dyDescent="0.25">
      <c r="A36" s="21"/>
      <c r="B36" s="9" t="s">
        <v>161</v>
      </c>
      <c r="C36" s="115" t="s">
        <v>15</v>
      </c>
      <c r="D36" s="56" t="s">
        <v>213</v>
      </c>
    </row>
    <row r="37" spans="1:4" ht="15.75" x14ac:dyDescent="0.25">
      <c r="A37" s="21"/>
      <c r="B37" s="9" t="s">
        <v>162</v>
      </c>
      <c r="C37" s="115" t="s">
        <v>15</v>
      </c>
      <c r="D37" s="56" t="s">
        <v>213</v>
      </c>
    </row>
    <row r="38" spans="1:4" ht="15.75" x14ac:dyDescent="0.25">
      <c r="A38" s="21"/>
      <c r="B38" s="9" t="s">
        <v>163</v>
      </c>
      <c r="C38" s="115" t="s">
        <v>15</v>
      </c>
      <c r="D38" s="56" t="s">
        <v>213</v>
      </c>
    </row>
    <row r="39" spans="1:4" ht="31.5" x14ac:dyDescent="0.25">
      <c r="A39" s="78" t="s">
        <v>244</v>
      </c>
      <c r="B39" s="3" t="s">
        <v>120</v>
      </c>
      <c r="C39" s="115" t="s">
        <v>15</v>
      </c>
      <c r="D39" s="56">
        <f>D6-D7</f>
        <v>1482.7154344271985</v>
      </c>
    </row>
    <row r="40" spans="1:4" ht="94.5" x14ac:dyDescent="0.25">
      <c r="A40" s="78" t="s">
        <v>260</v>
      </c>
      <c r="B40" s="3" t="s">
        <v>121</v>
      </c>
      <c r="C40" s="115" t="s">
        <v>214</v>
      </c>
      <c r="D40" s="109" t="s">
        <v>251</v>
      </c>
    </row>
    <row r="41" spans="1:4" ht="31.5" x14ac:dyDescent="0.25">
      <c r="A41" s="78" t="s">
        <v>261</v>
      </c>
      <c r="B41" s="3" t="s">
        <v>122</v>
      </c>
      <c r="C41" s="115" t="s">
        <v>86</v>
      </c>
      <c r="D41" s="56">
        <v>1494.079811648583</v>
      </c>
    </row>
    <row r="42" spans="1:4" ht="63" x14ac:dyDescent="0.25">
      <c r="A42" s="78" t="s">
        <v>262</v>
      </c>
      <c r="B42" s="3" t="s">
        <v>123</v>
      </c>
      <c r="C42" s="115" t="s">
        <v>86</v>
      </c>
      <c r="D42" s="56" t="s">
        <v>213</v>
      </c>
    </row>
    <row r="43" spans="1:4" ht="15.75" x14ac:dyDescent="0.25">
      <c r="A43" s="144" t="s">
        <v>263</v>
      </c>
      <c r="B43" s="146" t="s">
        <v>124</v>
      </c>
      <c r="C43" s="115" t="s">
        <v>169</v>
      </c>
      <c r="D43" s="56">
        <v>26.93</v>
      </c>
    </row>
    <row r="44" spans="1:4" ht="31.5" customHeight="1" x14ac:dyDescent="0.25">
      <c r="A44" s="145"/>
      <c r="B44" s="147"/>
      <c r="C44" s="115" t="s">
        <v>30</v>
      </c>
      <c r="D44" s="56">
        <v>29.28</v>
      </c>
    </row>
    <row r="45" spans="1:4" ht="47.25" x14ac:dyDescent="0.25">
      <c r="A45" s="78" t="s">
        <v>264</v>
      </c>
      <c r="B45" s="3" t="s">
        <v>125</v>
      </c>
      <c r="C45" s="115" t="s">
        <v>30</v>
      </c>
      <c r="D45" s="120">
        <v>76.010000000000005</v>
      </c>
    </row>
    <row r="46" spans="1:4" ht="15.75" x14ac:dyDescent="0.25">
      <c r="A46" s="78" t="s">
        <v>265</v>
      </c>
      <c r="B46" s="3" t="s">
        <v>126</v>
      </c>
      <c r="C46" s="16" t="s">
        <v>87</v>
      </c>
      <c r="D46" s="56">
        <v>18.302057930015032</v>
      </c>
    </row>
    <row r="47" spans="1:4" ht="31.5" x14ac:dyDescent="0.25">
      <c r="A47" s="78" t="s">
        <v>266</v>
      </c>
      <c r="B47" s="3" t="s">
        <v>268</v>
      </c>
      <c r="C47" s="16" t="s">
        <v>31</v>
      </c>
      <c r="D47" s="60">
        <v>456.60006403180529</v>
      </c>
    </row>
    <row r="48" spans="1:4" ht="48" thickBot="1" x14ac:dyDescent="0.3">
      <c r="A48" s="79" t="s">
        <v>267</v>
      </c>
      <c r="B48" s="18" t="s">
        <v>127</v>
      </c>
      <c r="C48" s="6" t="s">
        <v>215</v>
      </c>
      <c r="D48" s="61">
        <v>1.9303135102150835</v>
      </c>
    </row>
    <row r="50" spans="1:2" ht="15" customHeight="1" x14ac:dyDescent="0.25">
      <c r="B50" t="s">
        <v>270</v>
      </c>
    </row>
    <row r="51" spans="1:2" ht="40.5" customHeight="1" x14ac:dyDescent="0.25">
      <c r="A51"/>
    </row>
    <row r="52" spans="1:2" x14ac:dyDescent="0.25">
      <c r="A52"/>
    </row>
    <row r="53" spans="1:2" x14ac:dyDescent="0.25">
      <c r="A53"/>
    </row>
    <row r="54" spans="1:2" x14ac:dyDescent="0.25">
      <c r="A54"/>
    </row>
    <row r="55" spans="1:2" x14ac:dyDescent="0.25">
      <c r="A55"/>
    </row>
    <row r="56" spans="1:2" x14ac:dyDescent="0.25">
      <c r="A56"/>
    </row>
  </sheetData>
  <mergeCells count="5">
    <mergeCell ref="A2:D2"/>
    <mergeCell ref="A3:D3"/>
    <mergeCell ref="A29:A30"/>
    <mergeCell ref="A43:A44"/>
    <mergeCell ref="B43:B44"/>
  </mergeCells>
  <hyperlinks>
    <hyperlink ref="D40" r:id="rId1"/>
  </hyperlinks>
  <pageMargins left="0.70866141732283472" right="0.70866141732283472" top="0.74803149606299213" bottom="0.27559055118110237" header="0.31496062992125984" footer="0.31496062992125984"/>
  <pageSetup paperSize="9" scale="53" fitToHeight="3" orientation="portrait" r:id="rId2"/>
  <rowBreaks count="1" manualBreakCount="1">
    <brk id="50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zoomScaleNormal="100" workbookViewId="0">
      <selection activeCell="A3" sqref="A3:D3"/>
    </sheetView>
  </sheetViews>
  <sheetFormatPr defaultRowHeight="15" x14ac:dyDescent="0.25"/>
  <cols>
    <col min="1" max="1" width="5.140625" style="25" customWidth="1"/>
    <col min="2" max="2" width="65.7109375" style="25" customWidth="1"/>
    <col min="3" max="3" width="11" style="25" customWidth="1"/>
    <col min="4" max="4" width="30.7109375" style="25" customWidth="1"/>
    <col min="5" max="5" width="20" style="25" customWidth="1"/>
    <col min="6" max="16384" width="9.140625" style="25"/>
  </cols>
  <sheetData>
    <row r="2" spans="1:5" ht="45" customHeight="1" x14ac:dyDescent="0.25">
      <c r="A2" s="121" t="s">
        <v>277</v>
      </c>
      <c r="B2" s="121"/>
      <c r="C2" s="121"/>
      <c r="D2" s="121"/>
      <c r="E2" s="7"/>
    </row>
    <row r="3" spans="1:5" ht="39.75" customHeight="1" x14ac:dyDescent="0.25">
      <c r="A3" s="122" t="s">
        <v>220</v>
      </c>
      <c r="B3" s="122"/>
      <c r="C3" s="122"/>
      <c r="D3" s="122"/>
      <c r="E3" s="7"/>
    </row>
    <row r="4" spans="1:5" ht="16.5" thickBot="1" x14ac:dyDescent="0.3">
      <c r="A4" s="13"/>
    </row>
    <row r="5" spans="1:5" ht="32.25" customHeight="1" x14ac:dyDescent="0.25">
      <c r="A5" s="30" t="s">
        <v>35</v>
      </c>
      <c r="B5" s="23" t="s">
        <v>0</v>
      </c>
      <c r="C5" s="23" t="s">
        <v>131</v>
      </c>
      <c r="D5" s="24" t="s">
        <v>278</v>
      </c>
    </row>
    <row r="6" spans="1:5" ht="36" customHeight="1" x14ac:dyDescent="0.25">
      <c r="A6" s="26">
        <v>1</v>
      </c>
      <c r="B6" s="3" t="s">
        <v>128</v>
      </c>
      <c r="C6" s="16" t="s">
        <v>129</v>
      </c>
      <c r="D6" s="58" t="s">
        <v>213</v>
      </c>
    </row>
    <row r="7" spans="1:5" ht="48" customHeight="1" x14ac:dyDescent="0.25">
      <c r="A7" s="26">
        <v>2</v>
      </c>
      <c r="B7" s="3" t="s">
        <v>130</v>
      </c>
      <c r="C7" s="16" t="s">
        <v>76</v>
      </c>
      <c r="D7" s="58" t="s">
        <v>213</v>
      </c>
    </row>
    <row r="8" spans="1:5" ht="31.5" x14ac:dyDescent="0.25">
      <c r="A8" s="110">
        <v>3</v>
      </c>
      <c r="B8" s="111" t="s">
        <v>132</v>
      </c>
      <c r="C8" s="112" t="s">
        <v>76</v>
      </c>
      <c r="D8" s="57" t="s">
        <v>213</v>
      </c>
    </row>
    <row r="9" spans="1:5" ht="31.5" x14ac:dyDescent="0.25">
      <c r="A9" s="26">
        <v>4</v>
      </c>
      <c r="B9" s="3" t="s">
        <v>133</v>
      </c>
      <c r="C9" s="16"/>
      <c r="D9" s="58"/>
    </row>
    <row r="10" spans="1:5" ht="32.25" customHeight="1" x14ac:dyDescent="0.25">
      <c r="A10" s="27" t="s">
        <v>139</v>
      </c>
      <c r="B10" s="116" t="s">
        <v>138</v>
      </c>
      <c r="C10" s="16" t="s">
        <v>134</v>
      </c>
      <c r="D10" s="57">
        <f>D12</f>
        <v>1928</v>
      </c>
    </row>
    <row r="11" spans="1:5" ht="15.75" x14ac:dyDescent="0.25">
      <c r="A11" s="27"/>
      <c r="B11" s="116" t="s">
        <v>135</v>
      </c>
      <c r="C11" s="16"/>
      <c r="D11" s="58"/>
    </row>
    <row r="12" spans="1:5" ht="15.75" x14ac:dyDescent="0.25">
      <c r="A12" s="28" t="s">
        <v>140</v>
      </c>
      <c r="B12" s="116" t="s">
        <v>154</v>
      </c>
      <c r="C12" s="16" t="s">
        <v>134</v>
      </c>
      <c r="D12" s="57">
        <v>1928</v>
      </c>
    </row>
    <row r="13" spans="1:5" ht="15.75" x14ac:dyDescent="0.25">
      <c r="A13" s="27" t="s">
        <v>141</v>
      </c>
      <c r="B13" s="116" t="s">
        <v>153</v>
      </c>
      <c r="C13" s="16" t="s">
        <v>134</v>
      </c>
      <c r="D13" s="58" t="s">
        <v>213</v>
      </c>
    </row>
    <row r="14" spans="1:5" ht="31.5" x14ac:dyDescent="0.25">
      <c r="A14" s="27" t="s">
        <v>48</v>
      </c>
      <c r="B14" s="3" t="s">
        <v>136</v>
      </c>
      <c r="C14" s="16" t="s">
        <v>87</v>
      </c>
      <c r="D14" s="58" t="s">
        <v>257</v>
      </c>
    </row>
    <row r="15" spans="1:5" ht="31.5" x14ac:dyDescent="0.25">
      <c r="A15" s="73" t="s">
        <v>52</v>
      </c>
      <c r="B15" s="74" t="s">
        <v>137</v>
      </c>
      <c r="C15" s="75" t="s">
        <v>80</v>
      </c>
      <c r="D15" s="95" t="s">
        <v>255</v>
      </c>
    </row>
    <row r="16" spans="1:5" ht="111" thickBot="1" x14ac:dyDescent="0.3">
      <c r="A16" s="29" t="s">
        <v>51</v>
      </c>
      <c r="B16" s="76" t="s">
        <v>249</v>
      </c>
      <c r="C16" s="22"/>
      <c r="D16" s="99" t="s">
        <v>286</v>
      </c>
    </row>
    <row r="17" spans="1:5" ht="30" customHeight="1" x14ac:dyDescent="0.25">
      <c r="A17" s="135" t="s">
        <v>272</v>
      </c>
      <c r="B17" s="135"/>
      <c r="C17" s="135"/>
      <c r="D17" s="135"/>
      <c r="E17" s="66"/>
    </row>
    <row r="18" spans="1:5" ht="15.75" x14ac:dyDescent="0.25">
      <c r="A18" s="135"/>
      <c r="B18" s="135"/>
      <c r="C18" s="135"/>
      <c r="D18" s="135"/>
      <c r="E18" s="66"/>
    </row>
  </sheetData>
  <mergeCells count="4">
    <mergeCell ref="A2:D2"/>
    <mergeCell ref="A3:D3"/>
    <mergeCell ref="A17:D17"/>
    <mergeCell ref="A18:D18"/>
  </mergeCells>
  <hyperlinks>
    <hyperlink ref="D16" r:id="rId1"/>
  </hyperlinks>
  <pageMargins left="0.7" right="0.7" top="0.75" bottom="0.75" header="0.3" footer="0.3"/>
  <pageSetup paperSize="9" scale="7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п.19</vt:lpstr>
      <vt:lpstr>п. 20</vt:lpstr>
      <vt:lpstr>п. 21 и п. 62 </vt:lpstr>
      <vt:lpstr> п. 60 </vt:lpstr>
      <vt:lpstr>п. 61</vt:lpstr>
      <vt:lpstr>' п. 60 '!Заголовки_для_печати</vt:lpstr>
      <vt:lpstr>п.19!Заголовки_для_печати</vt:lpstr>
      <vt:lpstr>' п. 60 '!Область_печати</vt:lpstr>
      <vt:lpstr>'п. 61'!Область_печати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usr02156</dc:creator>
  <cp:lastModifiedBy>Голубева Марина Алексеевна</cp:lastModifiedBy>
  <cp:lastPrinted>2020-04-06T09:13:54Z</cp:lastPrinted>
  <dcterms:created xsi:type="dcterms:W3CDTF">2015-04-08T11:56:51Z</dcterms:created>
  <dcterms:modified xsi:type="dcterms:W3CDTF">2020-04-27T10:23:31Z</dcterms:modified>
</cp:coreProperties>
</file>